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DIF 2020\Informacion Presupuestaria\"/>
    </mc:Choice>
  </mc:AlternateContent>
  <xr:revisionPtr revIDLastSave="0" documentId="13_ncr:1_{27B92A29-FE8F-42D5-94A4-BBFD6D232FC4}" xr6:coauthVersionLast="45" xr6:coauthVersionMax="45" xr10:uidLastSave="{00000000-0000-0000-0000-000000000000}"/>
  <bookViews>
    <workbookView xWindow="-108" yWindow="-108" windowWidth="23256" windowHeight="12576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21" i="4" l="1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52" i="4"/>
  <c r="H46" i="4"/>
  <c r="E58" i="4"/>
  <c r="H58" i="4" s="1"/>
  <c r="E56" i="4"/>
  <c r="H56" i="4" s="1"/>
  <c r="E54" i="4"/>
  <c r="H54" i="4" s="1"/>
  <c r="E52" i="4"/>
  <c r="E50" i="4"/>
  <c r="H50" i="4" s="1"/>
  <c r="E48" i="4"/>
  <c r="H48" i="4" s="1"/>
  <c r="E46" i="4"/>
  <c r="C60" i="4"/>
  <c r="G38" i="4"/>
  <c r="F38" i="4"/>
  <c r="H35" i="4"/>
  <c r="E36" i="4"/>
  <c r="H36" i="4" s="1"/>
  <c r="E35" i="4"/>
  <c r="E34" i="4"/>
  <c r="H34" i="4" s="1"/>
  <c r="E33" i="4"/>
  <c r="H33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H38" i="4" l="1"/>
  <c r="E38" i="4"/>
  <c r="H60" i="4"/>
  <c r="E60" i="4"/>
  <c r="H24" i="4"/>
  <c r="E24" i="4"/>
  <c r="H38" i="5" l="1"/>
  <c r="H32" i="5"/>
  <c r="H28" i="5"/>
  <c r="H18" i="5"/>
  <c r="H8" i="5"/>
  <c r="E40" i="5"/>
  <c r="H40" i="5" s="1"/>
  <c r="E39" i="5"/>
  <c r="H39" i="5" s="1"/>
  <c r="E38" i="5"/>
  <c r="E37" i="5"/>
  <c r="H37" i="5" s="1"/>
  <c r="E34" i="5"/>
  <c r="H34" i="5" s="1"/>
  <c r="E33" i="5"/>
  <c r="H33" i="5" s="1"/>
  <c r="E32" i="5"/>
  <c r="E31" i="5"/>
  <c r="H31" i="5" s="1"/>
  <c r="E30" i="5"/>
  <c r="H30" i="5" s="1"/>
  <c r="E29" i="5"/>
  <c r="H29" i="5" s="1"/>
  <c r="E28" i="5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E8" i="6"/>
  <c r="H8" i="6" s="1"/>
  <c r="E9" i="6"/>
  <c r="H9" i="6" s="1"/>
  <c r="E10" i="6"/>
  <c r="H10" i="6" s="1"/>
  <c r="E11" i="6"/>
  <c r="E12" i="6"/>
  <c r="H64" i="6"/>
  <c r="H63" i="6"/>
  <c r="H55" i="6"/>
  <c r="H42" i="6"/>
  <c r="H40" i="6"/>
  <c r="H39" i="6"/>
  <c r="H12" i="6"/>
  <c r="H11" i="6"/>
  <c r="H7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E63" i="6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E39" i="6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C65" i="6"/>
  <c r="E65" i="6" s="1"/>
  <c r="H65" i="6" s="1"/>
  <c r="C57" i="6"/>
  <c r="C53" i="6"/>
  <c r="C43" i="6"/>
  <c r="C33" i="6"/>
  <c r="E33" i="6" s="1"/>
  <c r="C23" i="6"/>
  <c r="C13" i="6"/>
  <c r="C5" i="6"/>
  <c r="E53" i="6" l="1"/>
  <c r="H53" i="6" s="1"/>
  <c r="E57" i="6"/>
  <c r="H57" i="6" s="1"/>
  <c r="H69" i="6"/>
  <c r="H36" i="5"/>
  <c r="H25" i="5"/>
  <c r="C42" i="5"/>
  <c r="E36" i="5"/>
  <c r="H16" i="5"/>
  <c r="G42" i="5"/>
  <c r="F42" i="5"/>
  <c r="E6" i="5"/>
  <c r="D42" i="5"/>
  <c r="H6" i="5"/>
  <c r="E16" i="8"/>
  <c r="H6" i="8"/>
  <c r="H16" i="8" s="1"/>
  <c r="E43" i="6"/>
  <c r="H43" i="6" s="1"/>
  <c r="H33" i="6"/>
  <c r="E23" i="6"/>
  <c r="H23" i="6" s="1"/>
  <c r="E13" i="6"/>
  <c r="H13" i="6" s="1"/>
  <c r="F77" i="6"/>
  <c r="G77" i="6"/>
  <c r="D77" i="6"/>
  <c r="C77" i="6"/>
  <c r="E5" i="6"/>
  <c r="E25" i="5"/>
  <c r="E16" i="5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<sst xmlns="http://schemas.openxmlformats.org/spreadsheetml/2006/main" count="211" uniqueCount="150">
  <si>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</si>
  <si>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</si>
  <si>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</si>
  <si>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</si>
  <si>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</si>
  <si>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</si>
  <si>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</si>
  <si>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</si>
  <si>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</si>
  <si>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</si>
  <si>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</si>
  <si>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</si>
  <si>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</si>
  <si>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</si>
  <si>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</si>
  <si>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</si>
  <si>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</si>
  <si>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</si>
  <si>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</si>
  <si>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</si>
  <si>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</si>
  <si>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</si>
  <si>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</si>
  <si>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</si>
  <si>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</si>
  <si>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</si>
  <si>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</si>
  <si>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</si>
  <si>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</si>
  <si>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</si>
  <si>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</si>
  <si>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</si>
  <si>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</si>
  <si>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</si>
  <si>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</si>
  <si>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</si>
  <si>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</si>
  <si>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</si>
  <si>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</si>
  <si>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</si>
  <si>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</si>
  <si>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</si>
  <si>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</si>
  <si>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</si>
  <si>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</si>
  <si>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</si>
  <si>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</si>
  <si>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</si>
  <si>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</si>
  <si>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</si>
  <si>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</si>
  <si>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</si>
  <si>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</si>
  <si>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</si>
  <si>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</si>
  <si>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</si>
  <si>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</si>
  <si>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</si>
  <si>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</si>
  <si>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</si>
  <si>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</si>
  <si>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</si>
  <si>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</si>
  <si>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</si>
  <si>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</si>
  <si>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</si>
  <si>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</si>
  <si>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</si>
  <si>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</si>
  <si>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</si>
  <si>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</si>
  <si>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</si>
  <si>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</si>
  <si>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</si>
  <si>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</si>
  <si>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</si>
  <si>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</si>
  <si>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</si>
  <si>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</si>
  <si>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</si>
  <si>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</si>
  <si>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</si>
  <si>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</si>
  <si>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</si>
  <si>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</si>
  <si>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</si>
  <si>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</si>
  <si>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</si>
  <si>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</si>
  <si>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</si>
  <si>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</si>
  <si>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</si>
  <si>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</si>
  <si>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</si>
  <si>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</si>
  <si>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</si>
  <si>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</si>
  <si>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</si>
  <si>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</si>
  <si>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</si>
  <si>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</si>
  <si>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</si>
  <si>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</si>
  <si>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</si>
  <si>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</si>
  <si>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</si>
  <si>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</si>
  <si>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</si>
  <si>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</si>
  <si>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</si>
  <si>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</si>
  <si>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</si>
  <si>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</si>
  <si>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</si>
  <si>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</si>
  <si>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</si>
  <si>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</si>
  <si>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</si>
  <si>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</si>
  <si>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</si>
  <si>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</si>
  <si>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</si>
  <si>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</si>
  <si>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</si>
  <si>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</si>
  <si>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</si>
  <si>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</si>
  <si>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</si>
  <si>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COMONFORT, GTO.
ESTADO ANALÍTICO DEL EJERCICIO DEL PRESUPUESTO DE EGRESOS
CLASIFICACIÓN POR OBJETO DEL GASTO (CAPÍTULO Y CONCEPTO)
DEL 1 ENERO AL 31 DE DICIEMBRE DEL 2020</t>
  </si>
  <si>
    <t>SISTEMA PARA EL DESARROLLO INTEGRAL DE LA FAMILIA DEL MUNICIPIO COMONFORT, GTO.
ESTADO ANALÍTICO DEL EJERCICIO DEL PRESUPUESTO DE EGRESOS
CLASIFICACION ECÓNOMICA (POR TIPO DE GASTO)
DEL 1 ENERO AL 31 DE DICIEMBRE DEL 2020</t>
  </si>
  <si>
    <t>ADULTO MAYOR</t>
  </si>
  <si>
    <t>ALIMENTARIO</t>
  </si>
  <si>
    <t>CADI</t>
  </si>
  <si>
    <t>CENTROS DIF</t>
  </si>
  <si>
    <t>RED MOVIL</t>
  </si>
  <si>
    <t>EDUC. COMUNITARIAS</t>
  </si>
  <si>
    <t>DISCAPACIDAD</t>
  </si>
  <si>
    <t>PROCURADURIA</t>
  </si>
  <si>
    <t>REHABILITACION</t>
  </si>
  <si>
    <t>PREVERP</t>
  </si>
  <si>
    <t>JUBIL Y PENSIONA</t>
  </si>
  <si>
    <t>CONTAB Y ADMON</t>
  </si>
  <si>
    <t>DIRECCION</t>
  </si>
  <si>
    <t>COMUNICACIÓN SOCIAL</t>
  </si>
  <si>
    <t>ASISTENCIA SOCIAL</t>
  </si>
  <si>
    <t>SISTEMA PARA EL DESARROLLO INTEGRAL DE LA FAMILIA DEL MUNICIPIO COMONFORT, GTO.
ESTADO ANALÍTICO DEL EJERCICIO DEL PRESUPUESTO DE EGRESOS
CLASIFICACIÓN ADMINISTRATIVA
DEL 1 ENERO AL 31 DE DICIEMBRE DEL 2020</t>
  </si>
  <si>
    <t>Gobierno (Federal/Estatal/Municipal) de SISTEMA PARA EL DESARROLLO INTEGRAL DE LA FAMILIA DEL MUNICIPIO COMONFORT, GTO.
Estado Analítico del Ejercicio del Presupuesto de Egresos
Clasificación Administrativa
DEL 1 ENERO AL 31 DE DICIEMBRE DEL 2020</t>
  </si>
  <si>
    <t>Sector Paraestatal del Gobierno (Federal/Estatal/Municipal) de SISTEMA PARA EL DESARROLLO INTEGRAL DE LA FAMILIA DEL MUNICIPIO COMONFORT, GTO.
Estado Analítico del Ejercicio del Presupuesto de Egresos
Clasificación Administrativa
DEL 1 ENERO AL 31 DE DICIEMBRE DEL 2020</t>
  </si>
  <si>
    <t>SISTEMA PARA EL DESARROLLO INTEGRAL DE LA FAMILIA DEL MUNICIPIO COMONFORT, GTO.
ESTADO ANALÍTICO DEL EJERCICIO DEL PRESUPUESTO DE EGRESOS
CLASIFICACIÓN FUNCIONAL (FINALIDAD Y FUNCIÓN)
DEL 1 ENERO AL 31 DE DICIEMBRE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</si>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</sst>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3" fillId="0" borderId="5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left"/>
      <protection locked="0"/>
    </xf>
    <xf numFmtId="4" fontId="3" fillId="0" borderId="13" xfId="0" applyNumberFormat="1" applyFont="1" applyFill="1" applyBorder="1" applyProtection="1">
      <protection locked="0"/>
    </xf>
    <xf numFmtId="4" fontId="3" fillId="0" borderId="15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3" fillId="0" borderId="6" xfId="0" applyFont="1" applyBorder="1" applyProtection="1"/>
    <xf numFmtId="0" fontId="7" fillId="0" borderId="5" xfId="0" applyFont="1" applyFill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4" xfId="0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3" fillId="0" borderId="3" xfId="9" applyFont="1" applyFill="1" applyBorder="1" applyAlignment="1">
      <alignment horizontal="center" vertical="center"/>
    </xf>
    <xf numFmtId="0" fontId="3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7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3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0" fontId="7" fillId="0" borderId="9" xfId="0" applyFont="1" applyFill="1" applyBorder="1" applyProtection="1"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</xf>
    <xf numFmtId="0" fontId="8" fillId="0" borderId="1" xfId="0" applyFont="1" applyBorder="1" applyAlignment="1">
      <alignment horizontal="center" vertical="center" wrapText="1"/>
    </xf>
    <xf numFmtId="4" fontId="3" fillId="0" borderId="15" xfId="0" applyNumberFormat="1" applyFont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9" fillId="3" borderId="9" xfId="9" applyFont="1" applyFill="1" applyBorder="1" applyAlignment="1" applyProtection="1">
      <alignment horizontal="center" vertical="center" wrapText="1"/>
      <protection locked="0"/>
    </xf>
    <xf numFmtId="0" fontId="9" fillId="3" borderId="10" xfId="9" applyFont="1" applyFill="1" applyBorder="1" applyAlignment="1" applyProtection="1">
      <alignment horizontal="center" vertical="center" wrapText="1"/>
      <protection locked="0"/>
    </xf>
    <xf numFmtId="0" fontId="9" fillId="3" borderId="11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4" xfId="10" xr:uid="{00000000-0005-0000-0000-000010000000}"/>
    <cellStyle name="Normal 4 2" xfId="11" xr:uid="{00000000-0005-0000-0000-000011000000}"/>
    <cellStyle name="Normal 5" xfId="12" xr:uid="{00000000-0005-0000-0000-000012000000}"/>
    <cellStyle name="Normal 5 2" xfId="13" xr:uid="{00000000-0005-0000-0000-000013000000}"/>
    <cellStyle name="Normal 6" xfId="14" xr:uid="{00000000-0005-0000-0000-000014000000}"/>
    <cellStyle name="Normal 6 2" xfId="15" xr:uid="{00000000-0005-0000-0000-000015000000}"/>
    <cellStyle name="Normal 6 2 2" xfId="23" xr:uid="{00000000-0005-0000-0000-000016000000}"/>
    <cellStyle name="Normal 6 3" xfId="22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</xdr:colOff>
      <xdr:row>0</xdr:row>
      <xdr:rowOff>112395</xdr:rowOff>
    </xdr:from>
    <xdr:to>
      <xdr:col>1</xdr:col>
      <xdr:colOff>360045</xdr:colOff>
      <xdr:row>0</xdr:row>
      <xdr:rowOff>555757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" y="112395"/>
          <a:ext cx="49720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53340</xdr:colOff>
      <xdr:row>0</xdr:row>
      <xdr:rowOff>91440</xdr:rowOff>
    </xdr:from>
    <xdr:ext cx="819150" cy="4476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9180" y="91440"/>
          <a:ext cx="819150" cy="4476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22860</xdr:colOff>
      <xdr:row>0</xdr:row>
      <xdr:rowOff>76200</xdr:rowOff>
    </xdr:from>
    <xdr:ext cx="819150" cy="4476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7140" y="7620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0</xdr:col>
      <xdr:colOff>91440</xdr:colOff>
      <xdr:row>0</xdr:row>
      <xdr:rowOff>99060</xdr:rowOff>
    </xdr:from>
    <xdr:to>
      <xdr:col>1</xdr:col>
      <xdr:colOff>415290</xdr:colOff>
      <xdr:row>0</xdr:row>
      <xdr:rowOff>542422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99060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131445</xdr:colOff>
      <xdr:row>40</xdr:row>
      <xdr:rowOff>55245</xdr:rowOff>
    </xdr:from>
    <xdr:ext cx="819150" cy="4476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8745" y="694182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0</xdr:col>
      <xdr:colOff>118110</xdr:colOff>
      <xdr:row>40</xdr:row>
      <xdr:rowOff>89535</xdr:rowOff>
    </xdr:from>
    <xdr:to>
      <xdr:col>1</xdr:col>
      <xdr:colOff>441960</xdr:colOff>
      <xdr:row>40</xdr:row>
      <xdr:rowOff>532897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" y="6976110"/>
          <a:ext cx="48577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1019175</xdr:colOff>
      <xdr:row>0</xdr:row>
      <xdr:rowOff>66675</xdr:rowOff>
    </xdr:from>
    <xdr:ext cx="819150" cy="447675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725" y="66675"/>
          <a:ext cx="819150" cy="447675"/>
        </a:xfrm>
        <a:prstGeom prst="rect">
          <a:avLst/>
        </a:prstGeom>
      </xdr:spPr>
    </xdr:pic>
    <xdr:clientData/>
  </xdr:oneCellAnchor>
  <xdr:oneCellAnchor>
    <xdr:from>
      <xdr:col>7</xdr:col>
      <xdr:colOff>66675</xdr:colOff>
      <xdr:row>26</xdr:row>
      <xdr:rowOff>76200</xdr:rowOff>
    </xdr:from>
    <xdr:ext cx="819150" cy="447675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4391025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1</xdr:col>
      <xdr:colOff>70485</xdr:colOff>
      <xdr:row>26</xdr:row>
      <xdr:rowOff>60960</xdr:rowOff>
    </xdr:from>
    <xdr:to>
      <xdr:col>1</xdr:col>
      <xdr:colOff>556260</xdr:colOff>
      <xdr:row>26</xdr:row>
      <xdr:rowOff>504322</xdr:rowOff>
    </xdr:to>
    <xdr:pic>
      <xdr:nvPicPr>
        <xdr:cNvPr id="6" name="Imagen 5" descr="Escudocomonfort2.jpg (413×534)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" y="4375785"/>
          <a:ext cx="48577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70485</xdr:colOff>
      <xdr:row>0</xdr:row>
      <xdr:rowOff>70485</xdr:rowOff>
    </xdr:from>
    <xdr:to>
      <xdr:col>1</xdr:col>
      <xdr:colOff>556260</xdr:colOff>
      <xdr:row>0</xdr:row>
      <xdr:rowOff>513847</xdr:rowOff>
    </xdr:to>
    <xdr:pic>
      <xdr:nvPicPr>
        <xdr:cNvPr id="7" name="Imagen 6" descr="Escudocomonfort2.jpg (413×534)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" y="70485"/>
          <a:ext cx="48577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</xdr:colOff>
      <xdr:row>0</xdr:row>
      <xdr:rowOff>68580</xdr:rowOff>
    </xdr:from>
    <xdr:ext cx="819150" cy="4476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4420" y="6858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0</xdr:row>
      <xdr:rowOff>83820</xdr:rowOff>
    </xdr:from>
    <xdr:to>
      <xdr:col>1</xdr:col>
      <xdr:colOff>293370</xdr:colOff>
      <xdr:row>0</xdr:row>
      <xdr:rowOff>527182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3820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showGridLines="0" workbookViewId="0">
      <selection activeCell="A2" sqref="A2:B4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5" t="s">
        <v>128</v>
      </c>
      <c r="B1" s="56"/>
      <c r="C1" s="56"/>
      <c r="D1" s="56"/>
      <c r="E1" s="56"/>
      <c r="F1" s="56"/>
      <c r="G1" s="56"/>
      <c r="H1" s="57"/>
    </row>
    <row r="2" spans="1:8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" customHeight="1" x14ac:dyDescent="0.2">
      <c r="A3" s="65"/>
      <c r="B3" s="66"/>
      <c r="C3" s="53" t="s">
        <v>55</v>
      </c>
      <c r="D3" s="53" t="s">
        <v>125</v>
      </c>
      <c r="E3" s="53" t="s">
        <v>56</v>
      </c>
      <c r="F3" s="53" t="s">
        <v>57</v>
      </c>
      <c r="G3" s="53" t="s">
        <v>58</v>
      </c>
      <c r="H3" s="62"/>
    </row>
    <row r="4" spans="1:8" x14ac:dyDescent="0.2">
      <c r="A4" s="67"/>
      <c r="B4" s="68"/>
      <c r="C4" s="54">
        <v>1</v>
      </c>
      <c r="D4" s="54">
        <v>2</v>
      </c>
      <c r="E4" s="54" t="s">
        <v>126</v>
      </c>
      <c r="F4" s="54">
        <v>4</v>
      </c>
      <c r="G4" s="54">
        <v>5</v>
      </c>
      <c r="H4" s="54" t="s">
        <v>127</v>
      </c>
    </row>
    <row r="5" spans="1:8" x14ac:dyDescent="0.2">
      <c r="A5" s="46" t="s">
        <v>61</v>
      </c>
      <c r="B5" s="7"/>
      <c r="C5" s="12">
        <f>SUM(C6:C12)</f>
        <v>13904100.630000001</v>
      </c>
      <c r="D5" s="12">
        <f>SUM(D6:D12)</f>
        <v>-2108592.0900000003</v>
      </c>
      <c r="E5" s="12">
        <f>C5+D5</f>
        <v>11795508.540000001</v>
      </c>
      <c r="F5" s="12">
        <f>SUM(F6:F12)</f>
        <v>11752788.339999998</v>
      </c>
      <c r="G5" s="12">
        <f>SUM(G6:G12)</f>
        <v>11752788.339999998</v>
      </c>
      <c r="H5" s="12">
        <f>E5-F5</f>
        <v>42720.20000000298</v>
      </c>
    </row>
    <row r="6" spans="1:8" x14ac:dyDescent="0.2">
      <c r="A6" s="47">
        <v>1100</v>
      </c>
      <c r="B6" s="9" t="s">
        <v>70</v>
      </c>
      <c r="C6" s="13">
        <v>4203550.2300000004</v>
      </c>
      <c r="D6" s="13">
        <v>100820.5</v>
      </c>
      <c r="E6" s="13">
        <f t="shared" ref="E6:E69" si="0">C6+D6</f>
        <v>4304370.7300000004</v>
      </c>
      <c r="F6" s="13">
        <v>4304013.5199999996</v>
      </c>
      <c r="G6" s="13">
        <v>4304013.5199999996</v>
      </c>
      <c r="H6" s="13">
        <f t="shared" ref="H6:H69" si="1">E6-F6</f>
        <v>357.21000000089407</v>
      </c>
    </row>
    <row r="7" spans="1:8" x14ac:dyDescent="0.2">
      <c r="A7" s="47">
        <v>1200</v>
      </c>
      <c r="B7" s="9" t="s">
        <v>71</v>
      </c>
      <c r="C7" s="13">
        <v>5109323.4000000004</v>
      </c>
      <c r="D7" s="13">
        <v>-1246171.1000000001</v>
      </c>
      <c r="E7" s="13">
        <f t="shared" si="0"/>
        <v>3863152.3000000003</v>
      </c>
      <c r="F7" s="13">
        <v>3850339.69</v>
      </c>
      <c r="G7" s="13">
        <v>3850339.69</v>
      </c>
      <c r="H7" s="13">
        <f t="shared" si="1"/>
        <v>12812.610000000335</v>
      </c>
    </row>
    <row r="8" spans="1:8" x14ac:dyDescent="0.2">
      <c r="A8" s="47">
        <v>1300</v>
      </c>
      <c r="B8" s="9" t="s">
        <v>72</v>
      </c>
      <c r="C8" s="13">
        <v>1775811.25</v>
      </c>
      <c r="D8" s="13">
        <v>-171718.1</v>
      </c>
      <c r="E8" s="13">
        <f t="shared" si="0"/>
        <v>1604093.15</v>
      </c>
      <c r="F8" s="13">
        <v>1597475.02</v>
      </c>
      <c r="G8" s="13">
        <v>1597475.02</v>
      </c>
      <c r="H8" s="13">
        <f t="shared" si="1"/>
        <v>6618.1299999998882</v>
      </c>
    </row>
    <row r="9" spans="1:8" x14ac:dyDescent="0.2">
      <c r="A9" s="47">
        <v>1400</v>
      </c>
      <c r="B9" s="9" t="s">
        <v>35</v>
      </c>
      <c r="C9" s="13">
        <v>760472.69</v>
      </c>
      <c r="D9" s="13">
        <v>-712919.99</v>
      </c>
      <c r="E9" s="13">
        <f t="shared" si="0"/>
        <v>47552.699999999953</v>
      </c>
      <c r="F9" s="13">
        <v>47552.7</v>
      </c>
      <c r="G9" s="13">
        <v>47552.7</v>
      </c>
      <c r="H9" s="13">
        <f t="shared" si="1"/>
        <v>0</v>
      </c>
    </row>
    <row r="10" spans="1:8" x14ac:dyDescent="0.2">
      <c r="A10" s="47">
        <v>1500</v>
      </c>
      <c r="B10" s="9" t="s">
        <v>73</v>
      </c>
      <c r="C10" s="13">
        <v>2054943.06</v>
      </c>
      <c r="D10" s="13">
        <v>-78603.399999999994</v>
      </c>
      <c r="E10" s="13">
        <f t="shared" si="0"/>
        <v>1976339.6600000001</v>
      </c>
      <c r="F10" s="13">
        <v>1953407.41</v>
      </c>
      <c r="G10" s="13">
        <v>1953407.41</v>
      </c>
      <c r="H10" s="13">
        <f t="shared" si="1"/>
        <v>22932.250000000233</v>
      </c>
    </row>
    <row r="11" spans="1:8" x14ac:dyDescent="0.2">
      <c r="A11" s="47">
        <v>1600</v>
      </c>
      <c r="B11" s="9" t="s">
        <v>36</v>
      </c>
      <c r="C11" s="13">
        <v>0</v>
      </c>
      <c r="D11" s="13">
        <v>0</v>
      </c>
      <c r="E11" s="13">
        <f t="shared" si="0"/>
        <v>0</v>
      </c>
      <c r="F11" s="13">
        <v>0</v>
      </c>
      <c r="G11" s="13">
        <v>0</v>
      </c>
      <c r="H11" s="13">
        <f t="shared" si="1"/>
        <v>0</v>
      </c>
    </row>
    <row r="12" spans="1:8" x14ac:dyDescent="0.2">
      <c r="A12" s="47">
        <v>1700</v>
      </c>
      <c r="B12" s="9" t="s">
        <v>74</v>
      </c>
      <c r="C12" s="13">
        <v>0</v>
      </c>
      <c r="D12" s="13">
        <v>0</v>
      </c>
      <c r="E12" s="13">
        <f t="shared" si="0"/>
        <v>0</v>
      </c>
      <c r="F12" s="13">
        <v>0</v>
      </c>
      <c r="G12" s="13">
        <v>0</v>
      </c>
      <c r="H12" s="13">
        <f t="shared" si="1"/>
        <v>0</v>
      </c>
    </row>
    <row r="13" spans="1:8" x14ac:dyDescent="0.2">
      <c r="A13" s="46" t="s">
        <v>62</v>
      </c>
      <c r="B13" s="7"/>
      <c r="C13" s="13">
        <f>SUM(C14:C22)</f>
        <v>1089481.8599999999</v>
      </c>
      <c r="D13" s="13">
        <f>SUM(D14:D22)</f>
        <v>-233547.53000000003</v>
      </c>
      <c r="E13" s="13">
        <f t="shared" si="0"/>
        <v>855934.32999999984</v>
      </c>
      <c r="F13" s="13">
        <f>SUM(F14:F22)</f>
        <v>654154.96</v>
      </c>
      <c r="G13" s="13">
        <f>SUM(G14:G22)</f>
        <v>646530.96</v>
      </c>
      <c r="H13" s="13">
        <f t="shared" si="1"/>
        <v>201779.36999999988</v>
      </c>
    </row>
    <row r="14" spans="1:8" x14ac:dyDescent="0.2">
      <c r="A14" s="47">
        <v>2100</v>
      </c>
      <c r="B14" s="9" t="s">
        <v>75</v>
      </c>
      <c r="C14" s="13">
        <v>255680.34</v>
      </c>
      <c r="D14" s="13">
        <v>68503.61</v>
      </c>
      <c r="E14" s="13">
        <f t="shared" si="0"/>
        <v>324183.95</v>
      </c>
      <c r="F14" s="13">
        <v>261898.37</v>
      </c>
      <c r="G14" s="13">
        <v>261898.37</v>
      </c>
      <c r="H14" s="13">
        <f t="shared" si="1"/>
        <v>62285.580000000016</v>
      </c>
    </row>
    <row r="15" spans="1:8" x14ac:dyDescent="0.2">
      <c r="A15" s="47">
        <v>2200</v>
      </c>
      <c r="B15" s="9" t="s">
        <v>76</v>
      </c>
      <c r="C15" s="13">
        <v>134746</v>
      </c>
      <c r="D15" s="13">
        <v>-94789.759999999995</v>
      </c>
      <c r="E15" s="13">
        <f t="shared" si="0"/>
        <v>39956.240000000005</v>
      </c>
      <c r="F15" s="13">
        <v>24431.24</v>
      </c>
      <c r="G15" s="13">
        <v>24431.24</v>
      </c>
      <c r="H15" s="13">
        <f t="shared" si="1"/>
        <v>15525.000000000004</v>
      </c>
    </row>
    <row r="16" spans="1:8" x14ac:dyDescent="0.2">
      <c r="A16" s="47">
        <v>2300</v>
      </c>
      <c r="B16" s="9" t="s">
        <v>77</v>
      </c>
      <c r="C16" s="13">
        <v>0</v>
      </c>
      <c r="D16" s="13">
        <v>0</v>
      </c>
      <c r="E16" s="13">
        <f t="shared" si="0"/>
        <v>0</v>
      </c>
      <c r="F16" s="13">
        <v>0</v>
      </c>
      <c r="G16" s="13">
        <v>0</v>
      </c>
      <c r="H16" s="13">
        <f t="shared" si="1"/>
        <v>0</v>
      </c>
    </row>
    <row r="17" spans="1:8" x14ac:dyDescent="0.2">
      <c r="A17" s="47">
        <v>2400</v>
      </c>
      <c r="B17" s="9" t="s">
        <v>78</v>
      </c>
      <c r="C17" s="13">
        <v>50000</v>
      </c>
      <c r="D17" s="13">
        <v>34347.379999999997</v>
      </c>
      <c r="E17" s="13">
        <f t="shared" si="0"/>
        <v>84347.38</v>
      </c>
      <c r="F17" s="13">
        <v>49783.72</v>
      </c>
      <c r="G17" s="13">
        <v>49783.72</v>
      </c>
      <c r="H17" s="13">
        <f t="shared" si="1"/>
        <v>34563.660000000003</v>
      </c>
    </row>
    <row r="18" spans="1:8" x14ac:dyDescent="0.2">
      <c r="A18" s="47">
        <v>2500</v>
      </c>
      <c r="B18" s="9" t="s">
        <v>79</v>
      </c>
      <c r="C18" s="13">
        <v>50000</v>
      </c>
      <c r="D18" s="13">
        <v>-4999.9799999999996</v>
      </c>
      <c r="E18" s="13">
        <f t="shared" si="0"/>
        <v>45000.020000000004</v>
      </c>
      <c r="F18" s="13">
        <v>26236.02</v>
      </c>
      <c r="G18" s="13">
        <v>26236.02</v>
      </c>
      <c r="H18" s="13">
        <f t="shared" si="1"/>
        <v>18764.000000000004</v>
      </c>
    </row>
    <row r="19" spans="1:8" x14ac:dyDescent="0.2">
      <c r="A19" s="47">
        <v>2600</v>
      </c>
      <c r="B19" s="9" t="s">
        <v>80</v>
      </c>
      <c r="C19" s="13">
        <v>502000</v>
      </c>
      <c r="D19" s="13">
        <v>-241784.01</v>
      </c>
      <c r="E19" s="13">
        <f t="shared" si="0"/>
        <v>260215.99</v>
      </c>
      <c r="F19" s="13">
        <v>239624.38</v>
      </c>
      <c r="G19" s="13">
        <v>232000.38</v>
      </c>
      <c r="H19" s="13">
        <f t="shared" si="1"/>
        <v>20591.609999999986</v>
      </c>
    </row>
    <row r="20" spans="1:8" x14ac:dyDescent="0.2">
      <c r="A20" s="47">
        <v>2700</v>
      </c>
      <c r="B20" s="9" t="s">
        <v>81</v>
      </c>
      <c r="C20" s="13">
        <v>0</v>
      </c>
      <c r="D20" s="13">
        <v>27308.21</v>
      </c>
      <c r="E20" s="13">
        <f t="shared" si="0"/>
        <v>27308.21</v>
      </c>
      <c r="F20" s="13">
        <v>24200.21</v>
      </c>
      <c r="G20" s="13">
        <v>24200.21</v>
      </c>
      <c r="H20" s="13">
        <f t="shared" si="1"/>
        <v>3108</v>
      </c>
    </row>
    <row r="21" spans="1:8" x14ac:dyDescent="0.2">
      <c r="A21" s="47">
        <v>2800</v>
      </c>
      <c r="B21" s="9" t="s">
        <v>82</v>
      </c>
      <c r="C21" s="13">
        <v>0</v>
      </c>
      <c r="D21" s="13">
        <v>0</v>
      </c>
      <c r="E21" s="13">
        <f t="shared" si="0"/>
        <v>0</v>
      </c>
      <c r="F21" s="13">
        <v>0</v>
      </c>
      <c r="G21" s="13">
        <v>0</v>
      </c>
      <c r="H21" s="13">
        <f t="shared" si="1"/>
        <v>0</v>
      </c>
    </row>
    <row r="22" spans="1:8" x14ac:dyDescent="0.2">
      <c r="A22" s="47">
        <v>2900</v>
      </c>
      <c r="B22" s="9" t="s">
        <v>83</v>
      </c>
      <c r="C22" s="13">
        <v>97055.52</v>
      </c>
      <c r="D22" s="13">
        <v>-22132.98</v>
      </c>
      <c r="E22" s="13">
        <f t="shared" si="0"/>
        <v>74922.540000000008</v>
      </c>
      <c r="F22" s="13">
        <v>27981.02</v>
      </c>
      <c r="G22" s="13">
        <v>27981.02</v>
      </c>
      <c r="H22" s="13">
        <f t="shared" si="1"/>
        <v>46941.520000000004</v>
      </c>
    </row>
    <row r="23" spans="1:8" x14ac:dyDescent="0.2">
      <c r="A23" s="46" t="s">
        <v>63</v>
      </c>
      <c r="B23" s="7"/>
      <c r="C23" s="13">
        <f>SUM(C24:C32)</f>
        <v>1898565.21</v>
      </c>
      <c r="D23" s="13">
        <f>SUM(D24:D32)</f>
        <v>1409745.9</v>
      </c>
      <c r="E23" s="13">
        <f t="shared" si="0"/>
        <v>3308311.11</v>
      </c>
      <c r="F23" s="13">
        <f>SUM(F24:F32)</f>
        <v>2039984.7600000002</v>
      </c>
      <c r="G23" s="13">
        <f>SUM(G24:G32)</f>
        <v>1137096.77</v>
      </c>
      <c r="H23" s="13">
        <f t="shared" si="1"/>
        <v>1268326.3499999996</v>
      </c>
    </row>
    <row r="24" spans="1:8" x14ac:dyDescent="0.2">
      <c r="A24" s="47">
        <v>3100</v>
      </c>
      <c r="B24" s="9" t="s">
        <v>84</v>
      </c>
      <c r="C24" s="13">
        <v>157688</v>
      </c>
      <c r="D24" s="13">
        <v>-1462</v>
      </c>
      <c r="E24" s="13">
        <f t="shared" si="0"/>
        <v>156226</v>
      </c>
      <c r="F24" s="13">
        <v>99273.32</v>
      </c>
      <c r="G24" s="13">
        <v>97625.32</v>
      </c>
      <c r="H24" s="13">
        <f t="shared" si="1"/>
        <v>56952.679999999993</v>
      </c>
    </row>
    <row r="25" spans="1:8" x14ac:dyDescent="0.2">
      <c r="A25" s="47">
        <v>3200</v>
      </c>
      <c r="B25" s="9" t="s">
        <v>85</v>
      </c>
      <c r="C25" s="13">
        <v>56400</v>
      </c>
      <c r="D25" s="13">
        <v>-16645.169999999998</v>
      </c>
      <c r="E25" s="13">
        <f t="shared" si="0"/>
        <v>39754.83</v>
      </c>
      <c r="F25" s="13">
        <v>27254.83</v>
      </c>
      <c r="G25" s="13">
        <v>27254.83</v>
      </c>
      <c r="H25" s="13">
        <f t="shared" si="1"/>
        <v>12500</v>
      </c>
    </row>
    <row r="26" spans="1:8" x14ac:dyDescent="0.2">
      <c r="A26" s="47">
        <v>3300</v>
      </c>
      <c r="B26" s="9" t="s">
        <v>86</v>
      </c>
      <c r="C26" s="13">
        <v>90101.22</v>
      </c>
      <c r="D26" s="13">
        <v>35511.300000000003</v>
      </c>
      <c r="E26" s="13">
        <f t="shared" si="0"/>
        <v>125612.52</v>
      </c>
      <c r="F26" s="13">
        <v>98658</v>
      </c>
      <c r="G26" s="13">
        <v>87638</v>
      </c>
      <c r="H26" s="13">
        <f t="shared" si="1"/>
        <v>26954.520000000004</v>
      </c>
    </row>
    <row r="27" spans="1:8" x14ac:dyDescent="0.2">
      <c r="A27" s="47">
        <v>3400</v>
      </c>
      <c r="B27" s="9" t="s">
        <v>87</v>
      </c>
      <c r="C27" s="13">
        <v>170000</v>
      </c>
      <c r="D27" s="13">
        <v>524.04999999999995</v>
      </c>
      <c r="E27" s="13">
        <f t="shared" si="0"/>
        <v>170524.05</v>
      </c>
      <c r="F27" s="13">
        <v>164748.64000000001</v>
      </c>
      <c r="G27" s="13">
        <v>164748.64000000001</v>
      </c>
      <c r="H27" s="13">
        <f t="shared" si="1"/>
        <v>5775.4099999999744</v>
      </c>
    </row>
    <row r="28" spans="1:8" x14ac:dyDescent="0.2">
      <c r="A28" s="47">
        <v>3500</v>
      </c>
      <c r="B28" s="9" t="s">
        <v>88</v>
      </c>
      <c r="C28" s="13">
        <v>348121.3</v>
      </c>
      <c r="D28" s="13">
        <v>1710978.96</v>
      </c>
      <c r="E28" s="13">
        <f t="shared" si="0"/>
        <v>2059100.26</v>
      </c>
      <c r="F28" s="13">
        <v>1211402.01</v>
      </c>
      <c r="G28" s="13">
        <v>338186.02</v>
      </c>
      <c r="H28" s="13">
        <f t="shared" si="1"/>
        <v>847698.25</v>
      </c>
    </row>
    <row r="29" spans="1:8" x14ac:dyDescent="0.2">
      <c r="A29" s="47">
        <v>3600</v>
      </c>
      <c r="B29" s="9" t="s">
        <v>89</v>
      </c>
      <c r="C29" s="13">
        <v>66000</v>
      </c>
      <c r="D29" s="13">
        <v>9484.36</v>
      </c>
      <c r="E29" s="13">
        <f t="shared" si="0"/>
        <v>75484.36</v>
      </c>
      <c r="F29" s="13">
        <v>24413.360000000001</v>
      </c>
      <c r="G29" s="13">
        <v>24413.360000000001</v>
      </c>
      <c r="H29" s="13">
        <f t="shared" si="1"/>
        <v>51071</v>
      </c>
    </row>
    <row r="30" spans="1:8" x14ac:dyDescent="0.2">
      <c r="A30" s="47">
        <v>3700</v>
      </c>
      <c r="B30" s="9" t="s">
        <v>90</v>
      </c>
      <c r="C30" s="13">
        <v>19000</v>
      </c>
      <c r="D30" s="13">
        <v>-11000</v>
      </c>
      <c r="E30" s="13">
        <f t="shared" si="0"/>
        <v>8000</v>
      </c>
      <c r="F30" s="13">
        <v>850</v>
      </c>
      <c r="G30" s="13">
        <v>850</v>
      </c>
      <c r="H30" s="13">
        <f t="shared" si="1"/>
        <v>7150</v>
      </c>
    </row>
    <row r="31" spans="1:8" x14ac:dyDescent="0.2">
      <c r="A31" s="47">
        <v>3800</v>
      </c>
      <c r="B31" s="9" t="s">
        <v>91</v>
      </c>
      <c r="C31" s="13">
        <v>709447.28</v>
      </c>
      <c r="D31" s="13">
        <v>-300621.58</v>
      </c>
      <c r="E31" s="13">
        <f t="shared" si="0"/>
        <v>408825.7</v>
      </c>
      <c r="F31" s="13">
        <v>203369.34</v>
      </c>
      <c r="G31" s="13">
        <v>202847.34</v>
      </c>
      <c r="H31" s="13">
        <f t="shared" si="1"/>
        <v>205456.36000000002</v>
      </c>
    </row>
    <row r="32" spans="1:8" x14ac:dyDescent="0.2">
      <c r="A32" s="47">
        <v>3900</v>
      </c>
      <c r="B32" s="9" t="s">
        <v>19</v>
      </c>
      <c r="C32" s="13">
        <v>281807.40999999997</v>
      </c>
      <c r="D32" s="13">
        <v>-17024.02</v>
      </c>
      <c r="E32" s="13">
        <f t="shared" si="0"/>
        <v>264783.38999999996</v>
      </c>
      <c r="F32" s="13">
        <v>210015.26</v>
      </c>
      <c r="G32" s="13">
        <v>193533.26</v>
      </c>
      <c r="H32" s="13">
        <f t="shared" si="1"/>
        <v>54768.129999999946</v>
      </c>
    </row>
    <row r="33" spans="1:8" x14ac:dyDescent="0.2">
      <c r="A33" s="46" t="s">
        <v>64</v>
      </c>
      <c r="B33" s="7"/>
      <c r="C33" s="13">
        <f>SUM(C34:C42)</f>
        <v>628056.49</v>
      </c>
      <c r="D33" s="13">
        <f>SUM(D34:D42)</f>
        <v>209306.61</v>
      </c>
      <c r="E33" s="13">
        <f t="shared" si="0"/>
        <v>837363.1</v>
      </c>
      <c r="F33" s="13">
        <f>SUM(F34:F42)</f>
        <v>607094.4</v>
      </c>
      <c r="G33" s="13">
        <f>SUM(G34:G42)</f>
        <v>607094.4</v>
      </c>
      <c r="H33" s="13">
        <f t="shared" si="1"/>
        <v>230268.69999999995</v>
      </c>
    </row>
    <row r="34" spans="1:8" x14ac:dyDescent="0.2">
      <c r="A34" s="47">
        <v>4100</v>
      </c>
      <c r="B34" s="9" t="s">
        <v>92</v>
      </c>
      <c r="C34" s="13">
        <v>440600</v>
      </c>
      <c r="D34" s="13">
        <v>-16348.5</v>
      </c>
      <c r="E34" s="13">
        <f t="shared" si="0"/>
        <v>424251.5</v>
      </c>
      <c r="F34" s="13">
        <v>324565.15000000002</v>
      </c>
      <c r="G34" s="13">
        <v>324565.15000000002</v>
      </c>
      <c r="H34" s="13">
        <f t="shared" si="1"/>
        <v>99686.349999999977</v>
      </c>
    </row>
    <row r="35" spans="1:8" x14ac:dyDescent="0.2">
      <c r="A35" s="47">
        <v>4200</v>
      </c>
      <c r="B35" s="9" t="s">
        <v>93</v>
      </c>
      <c r="C35" s="13">
        <v>0</v>
      </c>
      <c r="D35" s="13">
        <v>0</v>
      </c>
      <c r="E35" s="13">
        <f t="shared" si="0"/>
        <v>0</v>
      </c>
      <c r="F35" s="13">
        <v>0</v>
      </c>
      <c r="G35" s="13">
        <v>0</v>
      </c>
      <c r="H35" s="13">
        <f t="shared" si="1"/>
        <v>0</v>
      </c>
    </row>
    <row r="36" spans="1:8" x14ac:dyDescent="0.2">
      <c r="A36" s="47">
        <v>4300</v>
      </c>
      <c r="B36" s="9" t="s">
        <v>94</v>
      </c>
      <c r="C36" s="13">
        <v>0</v>
      </c>
      <c r="D36" s="13">
        <v>0</v>
      </c>
      <c r="E36" s="13">
        <f t="shared" si="0"/>
        <v>0</v>
      </c>
      <c r="F36" s="13">
        <v>0</v>
      </c>
      <c r="G36" s="13">
        <v>0</v>
      </c>
      <c r="H36" s="13">
        <f t="shared" si="1"/>
        <v>0</v>
      </c>
    </row>
    <row r="37" spans="1:8" x14ac:dyDescent="0.2">
      <c r="A37" s="47">
        <v>4400</v>
      </c>
      <c r="B37" s="9" t="s">
        <v>95</v>
      </c>
      <c r="C37" s="13">
        <v>102000</v>
      </c>
      <c r="D37" s="13">
        <v>225420.02</v>
      </c>
      <c r="E37" s="13">
        <f t="shared" si="0"/>
        <v>327420.02</v>
      </c>
      <c r="F37" s="13">
        <v>196837.67</v>
      </c>
      <c r="G37" s="13">
        <v>196837.67</v>
      </c>
      <c r="H37" s="13">
        <f t="shared" si="1"/>
        <v>130582.35</v>
      </c>
    </row>
    <row r="38" spans="1:8" x14ac:dyDescent="0.2">
      <c r="A38" s="47">
        <v>4500</v>
      </c>
      <c r="B38" s="9" t="s">
        <v>41</v>
      </c>
      <c r="C38" s="13">
        <v>85456.49</v>
      </c>
      <c r="D38" s="13">
        <v>235.09</v>
      </c>
      <c r="E38" s="13">
        <f t="shared" si="0"/>
        <v>85691.58</v>
      </c>
      <c r="F38" s="13">
        <v>85691.58</v>
      </c>
      <c r="G38" s="13">
        <v>85691.58</v>
      </c>
      <c r="H38" s="13">
        <f t="shared" si="1"/>
        <v>0</v>
      </c>
    </row>
    <row r="39" spans="1:8" x14ac:dyDescent="0.2">
      <c r="A39" s="47">
        <v>4600</v>
      </c>
      <c r="B39" s="9" t="s">
        <v>96</v>
      </c>
      <c r="C39" s="13">
        <v>0</v>
      </c>
      <c r="D39" s="13">
        <v>0</v>
      </c>
      <c r="E39" s="13">
        <f t="shared" si="0"/>
        <v>0</v>
      </c>
      <c r="F39" s="13">
        <v>0</v>
      </c>
      <c r="G39" s="13">
        <v>0</v>
      </c>
      <c r="H39" s="13">
        <f t="shared" si="1"/>
        <v>0</v>
      </c>
    </row>
    <row r="40" spans="1:8" x14ac:dyDescent="0.2">
      <c r="A40" s="47">
        <v>4700</v>
      </c>
      <c r="B40" s="9" t="s">
        <v>97</v>
      </c>
      <c r="C40" s="13">
        <v>0</v>
      </c>
      <c r="D40" s="13">
        <v>0</v>
      </c>
      <c r="E40" s="13">
        <f t="shared" si="0"/>
        <v>0</v>
      </c>
      <c r="F40" s="13">
        <v>0</v>
      </c>
      <c r="G40" s="13">
        <v>0</v>
      </c>
      <c r="H40" s="13">
        <f t="shared" si="1"/>
        <v>0</v>
      </c>
    </row>
    <row r="41" spans="1:8" x14ac:dyDescent="0.2">
      <c r="A41" s="47">
        <v>4800</v>
      </c>
      <c r="B41" s="9" t="s">
        <v>37</v>
      </c>
      <c r="C41" s="13">
        <v>0</v>
      </c>
      <c r="D41" s="13">
        <v>0</v>
      </c>
      <c r="E41" s="13">
        <f t="shared" si="0"/>
        <v>0</v>
      </c>
      <c r="F41" s="13">
        <v>0</v>
      </c>
      <c r="G41" s="13">
        <v>0</v>
      </c>
      <c r="H41" s="13">
        <f t="shared" si="1"/>
        <v>0</v>
      </c>
    </row>
    <row r="42" spans="1:8" x14ac:dyDescent="0.2">
      <c r="A42" s="47">
        <v>4900</v>
      </c>
      <c r="B42" s="9" t="s">
        <v>98</v>
      </c>
      <c r="C42" s="13">
        <v>0</v>
      </c>
      <c r="D42" s="13">
        <v>0</v>
      </c>
      <c r="E42" s="13">
        <f t="shared" si="0"/>
        <v>0</v>
      </c>
      <c r="F42" s="13">
        <v>0</v>
      </c>
      <c r="G42" s="13">
        <v>0</v>
      </c>
      <c r="H42" s="13">
        <f t="shared" si="1"/>
        <v>0</v>
      </c>
    </row>
    <row r="43" spans="1:8" x14ac:dyDescent="0.2">
      <c r="A43" s="46" t="s">
        <v>65</v>
      </c>
      <c r="B43" s="7"/>
      <c r="C43" s="13">
        <f>SUM(C44:C52)</f>
        <v>260000</v>
      </c>
      <c r="D43" s="13">
        <f>SUM(D44:D52)</f>
        <v>1000795.48</v>
      </c>
      <c r="E43" s="13">
        <f t="shared" si="0"/>
        <v>1260795.48</v>
      </c>
      <c r="F43" s="13">
        <f>SUM(F44:F52)</f>
        <v>984622.24</v>
      </c>
      <c r="G43" s="13">
        <f>SUM(G44:G52)</f>
        <v>406730.69</v>
      </c>
      <c r="H43" s="13">
        <f t="shared" si="1"/>
        <v>276173.24</v>
      </c>
    </row>
    <row r="44" spans="1:8" x14ac:dyDescent="0.2">
      <c r="A44" s="47">
        <v>5100</v>
      </c>
      <c r="B44" s="9" t="s">
        <v>99</v>
      </c>
      <c r="C44" s="13">
        <v>105000</v>
      </c>
      <c r="D44" s="13">
        <v>955022.22</v>
      </c>
      <c r="E44" s="13">
        <f t="shared" si="0"/>
        <v>1060022.22</v>
      </c>
      <c r="F44" s="13">
        <v>981423.24</v>
      </c>
      <c r="G44" s="13">
        <v>403531.69</v>
      </c>
      <c r="H44" s="13">
        <f t="shared" si="1"/>
        <v>78598.979999999981</v>
      </c>
    </row>
    <row r="45" spans="1:8" x14ac:dyDescent="0.2">
      <c r="A45" s="47">
        <v>5200</v>
      </c>
      <c r="B45" s="9" t="s">
        <v>100</v>
      </c>
      <c r="C45" s="13">
        <v>0</v>
      </c>
      <c r="D45" s="13">
        <v>3199</v>
      </c>
      <c r="E45" s="13">
        <f t="shared" si="0"/>
        <v>3199</v>
      </c>
      <c r="F45" s="13">
        <v>3199</v>
      </c>
      <c r="G45" s="13">
        <v>3199</v>
      </c>
      <c r="H45" s="13">
        <f t="shared" si="1"/>
        <v>0</v>
      </c>
    </row>
    <row r="46" spans="1:8" x14ac:dyDescent="0.2">
      <c r="A46" s="47">
        <v>5300</v>
      </c>
      <c r="B46" s="9" t="s">
        <v>101</v>
      </c>
      <c r="C46" s="13">
        <v>50000</v>
      </c>
      <c r="D46" s="13">
        <v>-50000</v>
      </c>
      <c r="E46" s="13">
        <f t="shared" si="0"/>
        <v>0</v>
      </c>
      <c r="F46" s="13">
        <v>0</v>
      </c>
      <c r="G46" s="13">
        <v>0</v>
      </c>
      <c r="H46" s="13">
        <f t="shared" si="1"/>
        <v>0</v>
      </c>
    </row>
    <row r="47" spans="1:8" x14ac:dyDescent="0.2">
      <c r="A47" s="47">
        <v>5400</v>
      </c>
      <c r="B47" s="9" t="s">
        <v>102</v>
      </c>
      <c r="C47" s="13">
        <v>105000</v>
      </c>
      <c r="D47" s="13">
        <v>92574.26</v>
      </c>
      <c r="E47" s="13">
        <f t="shared" si="0"/>
        <v>197574.26</v>
      </c>
      <c r="F47" s="13">
        <v>0</v>
      </c>
      <c r="G47" s="13">
        <v>0</v>
      </c>
      <c r="H47" s="13">
        <f t="shared" si="1"/>
        <v>197574.26</v>
      </c>
    </row>
    <row r="48" spans="1:8" x14ac:dyDescent="0.2">
      <c r="A48" s="47">
        <v>5500</v>
      </c>
      <c r="B48" s="9" t="s">
        <v>103</v>
      </c>
      <c r="C48" s="13">
        <v>0</v>
      </c>
      <c r="D48" s="13">
        <v>0</v>
      </c>
      <c r="E48" s="13">
        <f t="shared" si="0"/>
        <v>0</v>
      </c>
      <c r="F48" s="13">
        <v>0</v>
      </c>
      <c r="G48" s="13">
        <v>0</v>
      </c>
      <c r="H48" s="13">
        <f t="shared" si="1"/>
        <v>0</v>
      </c>
    </row>
    <row r="49" spans="1:8" x14ac:dyDescent="0.2">
      <c r="A49" s="47">
        <v>5600</v>
      </c>
      <c r="B49" s="9" t="s">
        <v>104</v>
      </c>
      <c r="C49" s="13">
        <v>0</v>
      </c>
      <c r="D49" s="13">
        <v>0</v>
      </c>
      <c r="E49" s="13">
        <f t="shared" si="0"/>
        <v>0</v>
      </c>
      <c r="F49" s="13">
        <v>0</v>
      </c>
      <c r="G49" s="13">
        <v>0</v>
      </c>
      <c r="H49" s="13">
        <f t="shared" si="1"/>
        <v>0</v>
      </c>
    </row>
    <row r="50" spans="1:8" x14ac:dyDescent="0.2">
      <c r="A50" s="47">
        <v>5700</v>
      </c>
      <c r="B50" s="9" t="s">
        <v>105</v>
      </c>
      <c r="C50" s="13">
        <v>0</v>
      </c>
      <c r="D50" s="13">
        <v>0</v>
      </c>
      <c r="E50" s="13">
        <f t="shared" si="0"/>
        <v>0</v>
      </c>
      <c r="F50" s="13">
        <v>0</v>
      </c>
      <c r="G50" s="13">
        <v>0</v>
      </c>
      <c r="H50" s="13">
        <f t="shared" si="1"/>
        <v>0</v>
      </c>
    </row>
    <row r="51" spans="1:8" x14ac:dyDescent="0.2">
      <c r="A51" s="47">
        <v>5800</v>
      </c>
      <c r="B51" s="9" t="s">
        <v>106</v>
      </c>
      <c r="C51" s="13">
        <v>0</v>
      </c>
      <c r="D51" s="13">
        <v>0</v>
      </c>
      <c r="E51" s="13">
        <f t="shared" si="0"/>
        <v>0</v>
      </c>
      <c r="F51" s="13">
        <v>0</v>
      </c>
      <c r="G51" s="13">
        <v>0</v>
      </c>
      <c r="H51" s="13">
        <f t="shared" si="1"/>
        <v>0</v>
      </c>
    </row>
    <row r="52" spans="1:8" x14ac:dyDescent="0.2">
      <c r="A52" s="47">
        <v>5900</v>
      </c>
      <c r="B52" s="9" t="s">
        <v>107</v>
      </c>
      <c r="C52" s="13">
        <v>0</v>
      </c>
      <c r="D52" s="13">
        <v>0</v>
      </c>
      <c r="E52" s="13">
        <f t="shared" si="0"/>
        <v>0</v>
      </c>
      <c r="F52" s="13">
        <v>0</v>
      </c>
      <c r="G52" s="13">
        <v>0</v>
      </c>
      <c r="H52" s="13">
        <f t="shared" si="1"/>
        <v>0</v>
      </c>
    </row>
    <row r="53" spans="1:8" x14ac:dyDescent="0.2">
      <c r="A53" s="46" t="s">
        <v>66</v>
      </c>
      <c r="B53" s="7"/>
      <c r="C53" s="13">
        <f>SUM(C54:C56)</f>
        <v>0</v>
      </c>
      <c r="D53" s="13">
        <f>SUM(D54:D56)</f>
        <v>0</v>
      </c>
      <c r="E53" s="13">
        <f t="shared" si="0"/>
        <v>0</v>
      </c>
      <c r="F53" s="13">
        <f>SUM(F54:F56)</f>
        <v>0</v>
      </c>
      <c r="G53" s="13">
        <f>SUM(G54:G56)</f>
        <v>0</v>
      </c>
      <c r="H53" s="13">
        <f t="shared" si="1"/>
        <v>0</v>
      </c>
    </row>
    <row r="54" spans="1:8" x14ac:dyDescent="0.2">
      <c r="A54" s="47">
        <v>6100</v>
      </c>
      <c r="B54" s="9" t="s">
        <v>108</v>
      </c>
      <c r="C54" s="13">
        <v>0</v>
      </c>
      <c r="D54" s="13">
        <v>0</v>
      </c>
      <c r="E54" s="13">
        <f t="shared" si="0"/>
        <v>0</v>
      </c>
      <c r="F54" s="13">
        <v>0</v>
      </c>
      <c r="G54" s="13">
        <v>0</v>
      </c>
      <c r="H54" s="13">
        <f t="shared" si="1"/>
        <v>0</v>
      </c>
    </row>
    <row r="55" spans="1:8" x14ac:dyDescent="0.2">
      <c r="A55" s="47">
        <v>6200</v>
      </c>
      <c r="B55" s="9" t="s">
        <v>109</v>
      </c>
      <c r="C55" s="13">
        <v>0</v>
      </c>
      <c r="D55" s="13">
        <v>0</v>
      </c>
      <c r="E55" s="13">
        <f t="shared" si="0"/>
        <v>0</v>
      </c>
      <c r="F55" s="13">
        <v>0</v>
      </c>
      <c r="G55" s="13">
        <v>0</v>
      </c>
      <c r="H55" s="13">
        <f t="shared" si="1"/>
        <v>0</v>
      </c>
    </row>
    <row r="56" spans="1:8" x14ac:dyDescent="0.2">
      <c r="A56" s="47">
        <v>6300</v>
      </c>
      <c r="B56" s="9" t="s">
        <v>110</v>
      </c>
      <c r="C56" s="13">
        <v>0</v>
      </c>
      <c r="D56" s="13">
        <v>0</v>
      </c>
      <c r="E56" s="13">
        <f t="shared" si="0"/>
        <v>0</v>
      </c>
      <c r="F56" s="13">
        <v>0</v>
      </c>
      <c r="G56" s="13">
        <v>0</v>
      </c>
      <c r="H56" s="13">
        <f t="shared" si="1"/>
        <v>0</v>
      </c>
    </row>
    <row r="57" spans="1:8" x14ac:dyDescent="0.2">
      <c r="A57" s="46" t="s">
        <v>67</v>
      </c>
      <c r="B57" s="7"/>
      <c r="C57" s="13">
        <f>SUM(C58:C64)</f>
        <v>0</v>
      </c>
      <c r="D57" s="13">
        <f>SUM(D58:D64)</f>
        <v>0</v>
      </c>
      <c r="E57" s="13">
        <f t="shared" si="0"/>
        <v>0</v>
      </c>
      <c r="F57" s="13">
        <f>SUM(F58:F64)</f>
        <v>0</v>
      </c>
      <c r="G57" s="13">
        <f>SUM(G58:G64)</f>
        <v>0</v>
      </c>
      <c r="H57" s="13">
        <f t="shared" si="1"/>
        <v>0</v>
      </c>
    </row>
    <row r="58" spans="1:8" x14ac:dyDescent="0.2">
      <c r="A58" s="47">
        <v>7100</v>
      </c>
      <c r="B58" s="9" t="s">
        <v>111</v>
      </c>
      <c r="C58" s="13">
        <v>0</v>
      </c>
      <c r="D58" s="13">
        <v>0</v>
      </c>
      <c r="E58" s="13">
        <f t="shared" si="0"/>
        <v>0</v>
      </c>
      <c r="F58" s="13">
        <v>0</v>
      </c>
      <c r="G58" s="13">
        <v>0</v>
      </c>
      <c r="H58" s="13">
        <f t="shared" si="1"/>
        <v>0</v>
      </c>
    </row>
    <row r="59" spans="1:8" x14ac:dyDescent="0.2">
      <c r="A59" s="47">
        <v>7200</v>
      </c>
      <c r="B59" s="9" t="s">
        <v>112</v>
      </c>
      <c r="C59" s="13">
        <v>0</v>
      </c>
      <c r="D59" s="13">
        <v>0</v>
      </c>
      <c r="E59" s="13">
        <f t="shared" si="0"/>
        <v>0</v>
      </c>
      <c r="F59" s="13">
        <v>0</v>
      </c>
      <c r="G59" s="13">
        <v>0</v>
      </c>
      <c r="H59" s="13">
        <f t="shared" si="1"/>
        <v>0</v>
      </c>
    </row>
    <row r="60" spans="1:8" x14ac:dyDescent="0.2">
      <c r="A60" s="47">
        <v>7300</v>
      </c>
      <c r="B60" s="9" t="s">
        <v>113</v>
      </c>
      <c r="C60" s="13">
        <v>0</v>
      </c>
      <c r="D60" s="13">
        <v>0</v>
      </c>
      <c r="E60" s="13">
        <f t="shared" si="0"/>
        <v>0</v>
      </c>
      <c r="F60" s="13">
        <v>0</v>
      </c>
      <c r="G60" s="13">
        <v>0</v>
      </c>
      <c r="H60" s="13">
        <f t="shared" si="1"/>
        <v>0</v>
      </c>
    </row>
    <row r="61" spans="1:8" x14ac:dyDescent="0.2">
      <c r="A61" s="47">
        <v>7400</v>
      </c>
      <c r="B61" s="9" t="s">
        <v>114</v>
      </c>
      <c r="C61" s="13">
        <v>0</v>
      </c>
      <c r="D61" s="13">
        <v>0</v>
      </c>
      <c r="E61" s="13">
        <f t="shared" si="0"/>
        <v>0</v>
      </c>
      <c r="F61" s="13">
        <v>0</v>
      </c>
      <c r="G61" s="13">
        <v>0</v>
      </c>
      <c r="H61" s="13">
        <f t="shared" si="1"/>
        <v>0</v>
      </c>
    </row>
    <row r="62" spans="1:8" x14ac:dyDescent="0.2">
      <c r="A62" s="47">
        <v>7500</v>
      </c>
      <c r="B62" s="9" t="s">
        <v>115</v>
      </c>
      <c r="C62" s="13">
        <v>0</v>
      </c>
      <c r="D62" s="13">
        <v>0</v>
      </c>
      <c r="E62" s="13">
        <f t="shared" si="0"/>
        <v>0</v>
      </c>
      <c r="F62" s="13">
        <v>0</v>
      </c>
      <c r="G62" s="13">
        <v>0</v>
      </c>
      <c r="H62" s="13">
        <f t="shared" si="1"/>
        <v>0</v>
      </c>
    </row>
    <row r="63" spans="1:8" x14ac:dyDescent="0.2">
      <c r="A63" s="47">
        <v>7600</v>
      </c>
      <c r="B63" s="9" t="s">
        <v>116</v>
      </c>
      <c r="C63" s="13">
        <v>0</v>
      </c>
      <c r="D63" s="13">
        <v>0</v>
      </c>
      <c r="E63" s="13">
        <f t="shared" si="0"/>
        <v>0</v>
      </c>
      <c r="F63" s="13">
        <v>0</v>
      </c>
      <c r="G63" s="13">
        <v>0</v>
      </c>
      <c r="H63" s="13">
        <f t="shared" si="1"/>
        <v>0</v>
      </c>
    </row>
    <row r="64" spans="1:8" x14ac:dyDescent="0.2">
      <c r="A64" s="47">
        <v>7900</v>
      </c>
      <c r="B64" s="9" t="s">
        <v>117</v>
      </c>
      <c r="C64" s="13">
        <v>0</v>
      </c>
      <c r="D64" s="13">
        <v>0</v>
      </c>
      <c r="E64" s="13">
        <f t="shared" si="0"/>
        <v>0</v>
      </c>
      <c r="F64" s="13">
        <v>0</v>
      </c>
      <c r="G64" s="13">
        <v>0</v>
      </c>
      <c r="H64" s="13">
        <f t="shared" si="1"/>
        <v>0</v>
      </c>
    </row>
    <row r="65" spans="1:8" x14ac:dyDescent="0.2">
      <c r="A65" s="46" t="s">
        <v>68</v>
      </c>
      <c r="B65" s="7"/>
      <c r="C65" s="13">
        <f>SUM(C66:C68)</f>
        <v>0</v>
      </c>
      <c r="D65" s="13">
        <f>SUM(D66:D68)</f>
        <v>0</v>
      </c>
      <c r="E65" s="13">
        <f t="shared" si="0"/>
        <v>0</v>
      </c>
      <c r="F65" s="13">
        <f>SUM(F66:F68)</f>
        <v>0</v>
      </c>
      <c r="G65" s="13">
        <f>SUM(G66:G68)</f>
        <v>0</v>
      </c>
      <c r="H65" s="13">
        <f t="shared" si="1"/>
        <v>0</v>
      </c>
    </row>
    <row r="66" spans="1:8" x14ac:dyDescent="0.2">
      <c r="A66" s="47">
        <v>8100</v>
      </c>
      <c r="B66" s="9" t="s">
        <v>38</v>
      </c>
      <c r="C66" s="13">
        <v>0</v>
      </c>
      <c r="D66" s="13">
        <v>0</v>
      </c>
      <c r="E66" s="13">
        <f t="shared" si="0"/>
        <v>0</v>
      </c>
      <c r="F66" s="13">
        <v>0</v>
      </c>
      <c r="G66" s="13">
        <v>0</v>
      </c>
      <c r="H66" s="13">
        <f t="shared" si="1"/>
        <v>0</v>
      </c>
    </row>
    <row r="67" spans="1:8" x14ac:dyDescent="0.2">
      <c r="A67" s="47">
        <v>8300</v>
      </c>
      <c r="B67" s="9" t="s">
        <v>39</v>
      </c>
      <c r="C67" s="13">
        <v>0</v>
      </c>
      <c r="D67" s="13">
        <v>0</v>
      </c>
      <c r="E67" s="13">
        <f t="shared" si="0"/>
        <v>0</v>
      </c>
      <c r="F67" s="13">
        <v>0</v>
      </c>
      <c r="G67" s="13">
        <v>0</v>
      </c>
      <c r="H67" s="13">
        <f t="shared" si="1"/>
        <v>0</v>
      </c>
    </row>
    <row r="68" spans="1:8" x14ac:dyDescent="0.2">
      <c r="A68" s="47">
        <v>8500</v>
      </c>
      <c r="B68" s="9" t="s">
        <v>40</v>
      </c>
      <c r="C68" s="13">
        <v>0</v>
      </c>
      <c r="D68" s="13">
        <v>0</v>
      </c>
      <c r="E68" s="13">
        <f t="shared" si="0"/>
        <v>0</v>
      </c>
      <c r="F68" s="13">
        <v>0</v>
      </c>
      <c r="G68" s="13">
        <v>0</v>
      </c>
      <c r="H68" s="13">
        <f t="shared" si="1"/>
        <v>0</v>
      </c>
    </row>
    <row r="69" spans="1:8" x14ac:dyDescent="0.2">
      <c r="A69" s="46" t="s">
        <v>69</v>
      </c>
      <c r="B69" s="7"/>
      <c r="C69" s="13">
        <f>SUM(C70:C76)</f>
        <v>0</v>
      </c>
      <c r="D69" s="13">
        <f>SUM(D70:D76)</f>
        <v>0</v>
      </c>
      <c r="E69" s="13">
        <f t="shared" si="0"/>
        <v>0</v>
      </c>
      <c r="F69" s="13">
        <f>SUM(F70:F76)</f>
        <v>0</v>
      </c>
      <c r="G69" s="13">
        <f>SUM(G70:G76)</f>
        <v>0</v>
      </c>
      <c r="H69" s="13">
        <f t="shared" si="1"/>
        <v>0</v>
      </c>
    </row>
    <row r="70" spans="1:8" x14ac:dyDescent="0.2">
      <c r="A70" s="47">
        <v>9100</v>
      </c>
      <c r="B70" s="9" t="s">
        <v>118</v>
      </c>
      <c r="C70" s="13">
        <v>0</v>
      </c>
      <c r="D70" s="13">
        <v>0</v>
      </c>
      <c r="E70" s="13">
        <f t="shared" ref="E70:E76" si="2">C70+D70</f>
        <v>0</v>
      </c>
      <c r="F70" s="13">
        <v>0</v>
      </c>
      <c r="G70" s="13">
        <v>0</v>
      </c>
      <c r="H70" s="13">
        <f t="shared" ref="H70:H76" si="3">E70-F70</f>
        <v>0</v>
      </c>
    </row>
    <row r="71" spans="1:8" x14ac:dyDescent="0.2">
      <c r="A71" s="47">
        <v>9200</v>
      </c>
      <c r="B71" s="9" t="s">
        <v>119</v>
      </c>
      <c r="C71" s="13">
        <v>0</v>
      </c>
      <c r="D71" s="13">
        <v>0</v>
      </c>
      <c r="E71" s="13">
        <f t="shared" si="2"/>
        <v>0</v>
      </c>
      <c r="F71" s="13">
        <v>0</v>
      </c>
      <c r="G71" s="13">
        <v>0</v>
      </c>
      <c r="H71" s="13">
        <f t="shared" si="3"/>
        <v>0</v>
      </c>
    </row>
    <row r="72" spans="1:8" x14ac:dyDescent="0.2">
      <c r="A72" s="47">
        <v>9300</v>
      </c>
      <c r="B72" s="9" t="s">
        <v>120</v>
      </c>
      <c r="C72" s="13">
        <v>0</v>
      </c>
      <c r="D72" s="13">
        <v>0</v>
      </c>
      <c r="E72" s="13">
        <f t="shared" si="2"/>
        <v>0</v>
      </c>
      <c r="F72" s="13">
        <v>0</v>
      </c>
      <c r="G72" s="13">
        <v>0</v>
      </c>
      <c r="H72" s="13">
        <f t="shared" si="3"/>
        <v>0</v>
      </c>
    </row>
    <row r="73" spans="1:8" x14ac:dyDescent="0.2">
      <c r="A73" s="47">
        <v>9400</v>
      </c>
      <c r="B73" s="9" t="s">
        <v>121</v>
      </c>
      <c r="C73" s="13">
        <v>0</v>
      </c>
      <c r="D73" s="13">
        <v>0</v>
      </c>
      <c r="E73" s="13">
        <f t="shared" si="2"/>
        <v>0</v>
      </c>
      <c r="F73" s="13">
        <v>0</v>
      </c>
      <c r="G73" s="13">
        <v>0</v>
      </c>
      <c r="H73" s="13">
        <f t="shared" si="3"/>
        <v>0</v>
      </c>
    </row>
    <row r="74" spans="1:8" x14ac:dyDescent="0.2">
      <c r="A74" s="47">
        <v>9500</v>
      </c>
      <c r="B74" s="9" t="s">
        <v>122</v>
      </c>
      <c r="C74" s="13">
        <v>0</v>
      </c>
      <c r="D74" s="13">
        <v>0</v>
      </c>
      <c r="E74" s="13">
        <f t="shared" si="2"/>
        <v>0</v>
      </c>
      <c r="F74" s="13">
        <v>0</v>
      </c>
      <c r="G74" s="13">
        <v>0</v>
      </c>
      <c r="H74" s="13">
        <f t="shared" si="3"/>
        <v>0</v>
      </c>
    </row>
    <row r="75" spans="1:8" x14ac:dyDescent="0.2">
      <c r="A75" s="47">
        <v>9600</v>
      </c>
      <c r="B75" s="9" t="s">
        <v>123</v>
      </c>
      <c r="C75" s="13">
        <v>0</v>
      </c>
      <c r="D75" s="13">
        <v>0</v>
      </c>
      <c r="E75" s="13">
        <f t="shared" si="2"/>
        <v>0</v>
      </c>
      <c r="F75" s="13">
        <v>0</v>
      </c>
      <c r="G75" s="13">
        <v>0</v>
      </c>
      <c r="H75" s="13">
        <f t="shared" si="3"/>
        <v>0</v>
      </c>
    </row>
    <row r="76" spans="1:8" x14ac:dyDescent="0.2">
      <c r="A76" s="47">
        <v>9900</v>
      </c>
      <c r="B76" s="10" t="s">
        <v>124</v>
      </c>
      <c r="C76" s="14">
        <v>0</v>
      </c>
      <c r="D76" s="14">
        <v>0</v>
      </c>
      <c r="E76" s="14">
        <f t="shared" si="2"/>
        <v>0</v>
      </c>
      <c r="F76" s="14">
        <v>0</v>
      </c>
      <c r="G76" s="14">
        <v>0</v>
      </c>
      <c r="H76" s="14">
        <f t="shared" si="3"/>
        <v>0</v>
      </c>
    </row>
    <row r="77" spans="1:8" x14ac:dyDescent="0.2">
      <c r="A77" s="8"/>
      <c r="B77" s="11" t="s">
        <v>53</v>
      </c>
      <c r="C77" s="15">
        <f t="shared" ref="C77:H77" si="4">SUM(C5+C13+C23+C33+C43+C53+C57+C65+C69)</f>
        <v>17780204.189999998</v>
      </c>
      <c r="D77" s="15">
        <f t="shared" si="4"/>
        <v>277708.36999999976</v>
      </c>
      <c r="E77" s="15">
        <f t="shared" si="4"/>
        <v>18057912.560000002</v>
      </c>
      <c r="F77" s="15">
        <f t="shared" si="4"/>
        <v>16038644.699999997</v>
      </c>
      <c r="G77" s="15">
        <f t="shared" si="4"/>
        <v>14550241.159999996</v>
      </c>
      <c r="H77" s="15">
        <f t="shared" si="4"/>
        <v>2019267.8600000024</v>
      </c>
    </row>
    <row r="78" spans="1:8" ht="11.4" x14ac:dyDescent="0.2">
      <c r="A78" s="51" t="s">
        <v>149</v>
      </c>
      <c r="G78" s="50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showGridLines="0" zoomScaleNormal="100" workbookViewId="0">
      <selection activeCell="A17" sqref="A17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5" t="s">
        <v>129</v>
      </c>
      <c r="B1" s="56"/>
      <c r="C1" s="56"/>
      <c r="D1" s="56"/>
      <c r="E1" s="56"/>
      <c r="F1" s="56"/>
      <c r="G1" s="56"/>
      <c r="H1" s="57"/>
    </row>
    <row r="2" spans="1:8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" customHeight="1" x14ac:dyDescent="0.2">
      <c r="A3" s="65"/>
      <c r="B3" s="66"/>
      <c r="C3" s="53" t="s">
        <v>55</v>
      </c>
      <c r="D3" s="53" t="s">
        <v>125</v>
      </c>
      <c r="E3" s="53" t="s">
        <v>56</v>
      </c>
      <c r="F3" s="53" t="s">
        <v>57</v>
      </c>
      <c r="G3" s="53" t="s">
        <v>58</v>
      </c>
      <c r="H3" s="62"/>
    </row>
    <row r="4" spans="1:8" x14ac:dyDescent="0.2">
      <c r="A4" s="67"/>
      <c r="B4" s="68"/>
      <c r="C4" s="54">
        <v>1</v>
      </c>
      <c r="D4" s="54">
        <v>2</v>
      </c>
      <c r="E4" s="54" t="s">
        <v>126</v>
      </c>
      <c r="F4" s="54">
        <v>4</v>
      </c>
      <c r="G4" s="54">
        <v>5</v>
      </c>
      <c r="H4" s="54" t="s">
        <v>127</v>
      </c>
    </row>
    <row r="5" spans="1:8" x14ac:dyDescent="0.2">
      <c r="A5" s="5"/>
      <c r="B5" s="16"/>
      <c r="C5" s="19"/>
      <c r="D5" s="19"/>
      <c r="E5" s="19"/>
      <c r="F5" s="19"/>
      <c r="G5" s="19"/>
      <c r="H5" s="19"/>
    </row>
    <row r="6" spans="1:8" x14ac:dyDescent="0.2">
      <c r="A6" s="5"/>
      <c r="B6" s="16" t="s">
        <v>0</v>
      </c>
      <c r="C6" s="48">
        <v>17434747.699999999</v>
      </c>
      <c r="D6" s="48">
        <v>-723322.2</v>
      </c>
      <c r="E6" s="48">
        <f>C6+D6</f>
        <v>16711425.5</v>
      </c>
      <c r="F6" s="48">
        <v>14968330.880000001</v>
      </c>
      <c r="G6" s="48">
        <v>14057818.890000001</v>
      </c>
      <c r="H6" s="48">
        <f>E6-F6</f>
        <v>1743094.6199999992</v>
      </c>
    </row>
    <row r="7" spans="1:8" x14ac:dyDescent="0.2">
      <c r="A7" s="5"/>
      <c r="B7" s="16"/>
      <c r="C7" s="48"/>
      <c r="D7" s="48"/>
      <c r="E7" s="48"/>
      <c r="F7" s="48"/>
      <c r="G7" s="48"/>
      <c r="H7" s="48"/>
    </row>
    <row r="8" spans="1:8" x14ac:dyDescent="0.2">
      <c r="A8" s="5"/>
      <c r="B8" s="16" t="s">
        <v>1</v>
      </c>
      <c r="C8" s="48">
        <v>260000</v>
      </c>
      <c r="D8" s="48">
        <v>1000795.48</v>
      </c>
      <c r="E8" s="48">
        <f>C8+D8</f>
        <v>1260795.48</v>
      </c>
      <c r="F8" s="48">
        <v>984622.24</v>
      </c>
      <c r="G8" s="48">
        <v>406730.69</v>
      </c>
      <c r="H8" s="48">
        <f>E8-F8</f>
        <v>276173.24</v>
      </c>
    </row>
    <row r="9" spans="1:8" x14ac:dyDescent="0.2">
      <c r="A9" s="5"/>
      <c r="B9" s="16"/>
      <c r="C9" s="48"/>
      <c r="D9" s="48"/>
      <c r="E9" s="48"/>
      <c r="F9" s="48"/>
      <c r="G9" s="48"/>
      <c r="H9" s="48"/>
    </row>
    <row r="10" spans="1:8" x14ac:dyDescent="0.2">
      <c r="A10" s="5"/>
      <c r="B10" s="16" t="s">
        <v>2</v>
      </c>
      <c r="C10" s="48">
        <v>0</v>
      </c>
      <c r="D10" s="48">
        <v>0</v>
      </c>
      <c r="E10" s="48">
        <f>C10+D10</f>
        <v>0</v>
      </c>
      <c r="F10" s="48">
        <v>0</v>
      </c>
      <c r="G10" s="48">
        <v>0</v>
      </c>
      <c r="H10" s="48">
        <f>E10-F10</f>
        <v>0</v>
      </c>
    </row>
    <row r="11" spans="1:8" x14ac:dyDescent="0.2">
      <c r="A11" s="5"/>
      <c r="B11" s="16"/>
      <c r="C11" s="48"/>
      <c r="D11" s="48"/>
      <c r="E11" s="48"/>
      <c r="F11" s="48"/>
      <c r="G11" s="48"/>
      <c r="H11" s="48"/>
    </row>
    <row r="12" spans="1:8" x14ac:dyDescent="0.2">
      <c r="A12" s="5"/>
      <c r="B12" s="16" t="s">
        <v>41</v>
      </c>
      <c r="C12" s="48">
        <v>85456.49</v>
      </c>
      <c r="D12" s="48">
        <v>235.09</v>
      </c>
      <c r="E12" s="48">
        <f>C12+D12</f>
        <v>85691.58</v>
      </c>
      <c r="F12" s="48">
        <v>85691.58</v>
      </c>
      <c r="G12" s="48">
        <v>85691.58</v>
      </c>
      <c r="H12" s="48">
        <f>E12-F12</f>
        <v>0</v>
      </c>
    </row>
    <row r="13" spans="1:8" x14ac:dyDescent="0.2">
      <c r="A13" s="5"/>
      <c r="B13" s="16"/>
      <c r="C13" s="48"/>
      <c r="D13" s="48"/>
      <c r="E13" s="48"/>
      <c r="F13" s="48"/>
      <c r="G13" s="48"/>
      <c r="H13" s="48"/>
    </row>
    <row r="14" spans="1:8" x14ac:dyDescent="0.2">
      <c r="A14" s="5"/>
      <c r="B14" s="16" t="s">
        <v>38</v>
      </c>
      <c r="C14" s="48">
        <v>0</v>
      </c>
      <c r="D14" s="48">
        <v>0</v>
      </c>
      <c r="E14" s="48">
        <f>C14+D14</f>
        <v>0</v>
      </c>
      <c r="F14" s="48">
        <v>0</v>
      </c>
      <c r="G14" s="48">
        <v>0</v>
      </c>
      <c r="H14" s="48">
        <f>E14-F14</f>
        <v>0</v>
      </c>
    </row>
    <row r="15" spans="1:8" x14ac:dyDescent="0.2">
      <c r="A15" s="6"/>
      <c r="B15" s="17"/>
      <c r="C15" s="49"/>
      <c r="D15" s="49"/>
      <c r="E15" s="49"/>
      <c r="F15" s="49"/>
      <c r="G15" s="49"/>
      <c r="H15" s="49"/>
    </row>
    <row r="16" spans="1:8" x14ac:dyDescent="0.2">
      <c r="A16" s="18"/>
      <c r="B16" s="11" t="s">
        <v>53</v>
      </c>
      <c r="C16" s="15">
        <f>SUM(C6+C8+C10+C12+C14)</f>
        <v>17780204.189999998</v>
      </c>
      <c r="D16" s="15">
        <f>SUM(D6+D8+D10+D12+D14)</f>
        <v>277708.37000000005</v>
      </c>
      <c r="E16" s="15">
        <f>SUM(E6+E8+E10+E12+E14)</f>
        <v>18057912.559999999</v>
      </c>
      <c r="F16" s="15">
        <f t="shared" ref="F16:H16" si="0">SUM(F6+F8+F10+F12+F14)</f>
        <v>16038644.700000001</v>
      </c>
      <c r="G16" s="15">
        <f t="shared" si="0"/>
        <v>14550241.16</v>
      </c>
      <c r="H16" s="15">
        <f t="shared" si="0"/>
        <v>2019267.8599999992</v>
      </c>
    </row>
    <row r="17" spans="1:1" ht="11.4" x14ac:dyDescent="0.2">
      <c r="A17" s="52" t="s">
        <v>149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2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5" t="s">
        <v>145</v>
      </c>
      <c r="B1" s="56"/>
      <c r="C1" s="56"/>
      <c r="D1" s="56"/>
      <c r="E1" s="56"/>
      <c r="F1" s="56"/>
      <c r="G1" s="56"/>
      <c r="H1" s="57"/>
    </row>
    <row r="2" spans="1:8" x14ac:dyDescent="0.2">
      <c r="B2" s="25"/>
      <c r="C2" s="25"/>
      <c r="D2" s="25"/>
      <c r="E2" s="25"/>
      <c r="F2" s="25"/>
      <c r="G2" s="25"/>
      <c r="H2" s="25"/>
    </row>
    <row r="3" spans="1:8" x14ac:dyDescent="0.2">
      <c r="A3" s="63" t="s">
        <v>54</v>
      </c>
      <c r="B3" s="64"/>
      <c r="C3" s="58" t="s">
        <v>60</v>
      </c>
      <c r="D3" s="59"/>
      <c r="E3" s="59"/>
      <c r="F3" s="59"/>
      <c r="G3" s="60"/>
      <c r="H3" s="61" t="s">
        <v>59</v>
      </c>
    </row>
    <row r="4" spans="1:8" ht="24.9" customHeight="1" x14ac:dyDescent="0.2">
      <c r="A4" s="65"/>
      <c r="B4" s="66"/>
      <c r="C4" s="53" t="s">
        <v>55</v>
      </c>
      <c r="D4" s="53" t="s">
        <v>125</v>
      </c>
      <c r="E4" s="53" t="s">
        <v>56</v>
      </c>
      <c r="F4" s="53" t="s">
        <v>57</v>
      </c>
      <c r="G4" s="53" t="s">
        <v>58</v>
      </c>
      <c r="H4" s="62"/>
    </row>
    <row r="5" spans="1:8" x14ac:dyDescent="0.2">
      <c r="A5" s="67"/>
      <c r="B5" s="68"/>
      <c r="C5" s="54">
        <v>1</v>
      </c>
      <c r="D5" s="54">
        <v>2</v>
      </c>
      <c r="E5" s="54" t="s">
        <v>126</v>
      </c>
      <c r="F5" s="54">
        <v>4</v>
      </c>
      <c r="G5" s="54">
        <v>5</v>
      </c>
      <c r="H5" s="54" t="s">
        <v>127</v>
      </c>
    </row>
    <row r="6" spans="1:8" x14ac:dyDescent="0.2">
      <c r="A6" s="26"/>
      <c r="B6" s="22"/>
      <c r="C6" s="34"/>
      <c r="D6" s="34"/>
      <c r="E6" s="34"/>
      <c r="F6" s="34"/>
      <c r="G6" s="34"/>
      <c r="H6" s="34"/>
    </row>
    <row r="7" spans="1:8" x14ac:dyDescent="0.2">
      <c r="A7" s="4" t="s">
        <v>130</v>
      </c>
      <c r="B7" s="20"/>
      <c r="C7" s="13">
        <v>973057.52</v>
      </c>
      <c r="D7" s="13">
        <v>-297934.76</v>
      </c>
      <c r="E7" s="13">
        <f>C7+D7</f>
        <v>675122.76</v>
      </c>
      <c r="F7" s="13">
        <v>637147.29</v>
      </c>
      <c r="G7" s="13">
        <v>636547.98</v>
      </c>
      <c r="H7" s="13">
        <f>E7-F7</f>
        <v>37975.469999999972</v>
      </c>
    </row>
    <row r="8" spans="1:8" x14ac:dyDescent="0.2">
      <c r="A8" s="4" t="s">
        <v>131</v>
      </c>
      <c r="B8" s="20"/>
      <c r="C8" s="13">
        <v>1204799.55</v>
      </c>
      <c r="D8" s="13">
        <v>-24328.33</v>
      </c>
      <c r="E8" s="13">
        <f t="shared" ref="E8:E13" si="0">C8+D8</f>
        <v>1180471.22</v>
      </c>
      <c r="F8" s="13">
        <v>1053824.02</v>
      </c>
      <c r="G8" s="13">
        <v>1052538.6499999999</v>
      </c>
      <c r="H8" s="13">
        <f t="shared" ref="H8:H13" si="1">E8-F8</f>
        <v>126647.19999999995</v>
      </c>
    </row>
    <row r="9" spans="1:8" x14ac:dyDescent="0.2">
      <c r="A9" s="4" t="s">
        <v>132</v>
      </c>
      <c r="B9" s="20"/>
      <c r="C9" s="13">
        <v>1535625.12</v>
      </c>
      <c r="D9" s="13">
        <v>-93397.57</v>
      </c>
      <c r="E9" s="13">
        <f t="shared" si="0"/>
        <v>1442227.55</v>
      </c>
      <c r="F9" s="13">
        <v>1418824.06</v>
      </c>
      <c r="G9" s="13">
        <v>1411648.17</v>
      </c>
      <c r="H9" s="13">
        <f t="shared" si="1"/>
        <v>23403.489999999991</v>
      </c>
    </row>
    <row r="10" spans="1:8" x14ac:dyDescent="0.2">
      <c r="A10" s="4" t="s">
        <v>133</v>
      </c>
      <c r="B10" s="20"/>
      <c r="C10" s="13">
        <v>628743.43999999994</v>
      </c>
      <c r="D10" s="13">
        <v>-97152.08</v>
      </c>
      <c r="E10" s="13">
        <f t="shared" si="0"/>
        <v>531591.36</v>
      </c>
      <c r="F10" s="13">
        <v>509808.76</v>
      </c>
      <c r="G10" s="13">
        <v>508651.7</v>
      </c>
      <c r="H10" s="13">
        <f t="shared" si="1"/>
        <v>21782.599999999977</v>
      </c>
    </row>
    <row r="11" spans="1:8" x14ac:dyDescent="0.2">
      <c r="A11" s="4" t="s">
        <v>134</v>
      </c>
      <c r="B11" s="20"/>
      <c r="C11" s="13">
        <v>282850.03999999998</v>
      </c>
      <c r="D11" s="13">
        <v>-792.96</v>
      </c>
      <c r="E11" s="13">
        <f t="shared" si="0"/>
        <v>282057.07999999996</v>
      </c>
      <c r="F11" s="13">
        <v>276089.25</v>
      </c>
      <c r="G11" s="13">
        <v>275150.92</v>
      </c>
      <c r="H11" s="13">
        <f t="shared" si="1"/>
        <v>5967.8299999999581</v>
      </c>
    </row>
    <row r="12" spans="1:8" x14ac:dyDescent="0.2">
      <c r="A12" s="4" t="s">
        <v>135</v>
      </c>
      <c r="B12" s="20"/>
      <c r="C12" s="13">
        <v>1201043.1000000001</v>
      </c>
      <c r="D12" s="13">
        <v>2861.42</v>
      </c>
      <c r="E12" s="13">
        <f t="shared" si="0"/>
        <v>1203904.52</v>
      </c>
      <c r="F12" s="13">
        <v>1182908.01</v>
      </c>
      <c r="G12" s="13">
        <v>1181391.43</v>
      </c>
      <c r="H12" s="13">
        <f t="shared" si="1"/>
        <v>20996.510000000009</v>
      </c>
    </row>
    <row r="13" spans="1:8" x14ac:dyDescent="0.2">
      <c r="A13" s="4" t="s">
        <v>136</v>
      </c>
      <c r="B13" s="20"/>
      <c r="C13" s="13">
        <v>814552.84</v>
      </c>
      <c r="D13" s="13">
        <v>-164638.15</v>
      </c>
      <c r="E13" s="13">
        <f t="shared" si="0"/>
        <v>649914.68999999994</v>
      </c>
      <c r="F13" s="13">
        <v>616330</v>
      </c>
      <c r="G13" s="13">
        <v>613175.80000000005</v>
      </c>
      <c r="H13" s="13">
        <f t="shared" si="1"/>
        <v>33584.689999999944</v>
      </c>
    </row>
    <row r="14" spans="1:8" x14ac:dyDescent="0.2">
      <c r="A14" s="4" t="s">
        <v>137</v>
      </c>
      <c r="B14" s="20"/>
      <c r="C14" s="13">
        <v>1024889.26</v>
      </c>
      <c r="D14" s="13">
        <v>72098.25</v>
      </c>
      <c r="E14" s="13">
        <f t="shared" ref="E14" si="2">C14+D14</f>
        <v>1096987.51</v>
      </c>
      <c r="F14" s="13">
        <v>1091589.5900000001</v>
      </c>
      <c r="G14" s="13">
        <v>1090243.97</v>
      </c>
      <c r="H14" s="13">
        <f t="shared" ref="H14" si="3">E14-F14</f>
        <v>5397.9199999999255</v>
      </c>
    </row>
    <row r="15" spans="1:8" x14ac:dyDescent="0.2">
      <c r="A15" s="4" t="s">
        <v>138</v>
      </c>
      <c r="B15" s="20"/>
      <c r="C15" s="13">
        <v>2247228.54</v>
      </c>
      <c r="D15" s="13">
        <v>-116021.23</v>
      </c>
      <c r="E15" s="13">
        <f t="shared" ref="E15" si="4">C15+D15</f>
        <v>2131207.31</v>
      </c>
      <c r="F15" s="13">
        <v>2016713.6</v>
      </c>
      <c r="G15" s="13">
        <v>2001642.14</v>
      </c>
      <c r="H15" s="13">
        <f t="shared" ref="H15" si="5">E15-F15</f>
        <v>114493.70999999996</v>
      </c>
    </row>
    <row r="16" spans="1:8" x14ac:dyDescent="0.2">
      <c r="A16" s="4" t="s">
        <v>139</v>
      </c>
      <c r="B16" s="20"/>
      <c r="C16" s="13">
        <v>276571.71999999997</v>
      </c>
      <c r="D16" s="13">
        <v>-14931.15</v>
      </c>
      <c r="E16" s="13">
        <f t="shared" ref="E16" si="6">C16+D16</f>
        <v>261640.56999999998</v>
      </c>
      <c r="F16" s="13">
        <v>257593.58</v>
      </c>
      <c r="G16" s="13">
        <v>257289.55</v>
      </c>
      <c r="H16" s="13">
        <f t="shared" ref="H16" si="7">E16-F16</f>
        <v>4046.9899999999907</v>
      </c>
    </row>
    <row r="17" spans="1:8" x14ac:dyDescent="0.2">
      <c r="A17" s="4" t="s">
        <v>140</v>
      </c>
      <c r="B17" s="20"/>
      <c r="C17" s="13">
        <v>95992.34</v>
      </c>
      <c r="D17" s="13">
        <v>235.09</v>
      </c>
      <c r="E17" s="13">
        <f t="shared" ref="E17" si="8">C17+D17</f>
        <v>96227.43</v>
      </c>
      <c r="F17" s="13">
        <v>96227.43</v>
      </c>
      <c r="G17" s="13">
        <v>96227.43</v>
      </c>
      <c r="H17" s="13">
        <f t="shared" ref="H17" si="9">E17-F17</f>
        <v>0</v>
      </c>
    </row>
    <row r="18" spans="1:8" x14ac:dyDescent="0.2">
      <c r="A18" s="4" t="s">
        <v>141</v>
      </c>
      <c r="B18" s="20"/>
      <c r="C18" s="13">
        <v>1871301.21</v>
      </c>
      <c r="D18" s="13">
        <v>5579.99</v>
      </c>
      <c r="E18" s="13">
        <f t="shared" ref="E18" si="10">C18+D18</f>
        <v>1876881.2</v>
      </c>
      <c r="F18" s="13">
        <v>1572806.22</v>
      </c>
      <c r="G18" s="13">
        <v>1565583.81</v>
      </c>
      <c r="H18" s="13">
        <f t="shared" ref="H18" si="11">E18-F18</f>
        <v>304074.98</v>
      </c>
    </row>
    <row r="19" spans="1:8" x14ac:dyDescent="0.2">
      <c r="A19" s="4" t="s">
        <v>142</v>
      </c>
      <c r="B19" s="20"/>
      <c r="C19" s="13">
        <v>4350361.26</v>
      </c>
      <c r="D19" s="13">
        <v>1387561.97</v>
      </c>
      <c r="E19" s="13">
        <f t="shared" ref="E19" si="12">C19+D19</f>
        <v>5737923.2299999995</v>
      </c>
      <c r="F19" s="13">
        <v>4437135.83</v>
      </c>
      <c r="G19" s="13">
        <v>2989628.74</v>
      </c>
      <c r="H19" s="13">
        <f t="shared" ref="H19" si="13">E19-F19</f>
        <v>1300787.3999999994</v>
      </c>
    </row>
    <row r="20" spans="1:8" x14ac:dyDescent="0.2">
      <c r="A20" s="4" t="s">
        <v>143</v>
      </c>
      <c r="B20" s="20"/>
      <c r="C20" s="13">
        <v>419969.48</v>
      </c>
      <c r="D20" s="13">
        <v>-165982.29999999999</v>
      </c>
      <c r="E20" s="13">
        <f t="shared" ref="E20" si="14">C20+D20</f>
        <v>253987.18</v>
      </c>
      <c r="F20" s="13">
        <v>243525.91</v>
      </c>
      <c r="G20" s="13">
        <v>243525.91</v>
      </c>
      <c r="H20" s="13">
        <f t="shared" ref="H20" si="15">E20-F20</f>
        <v>10461.26999999999</v>
      </c>
    </row>
    <row r="21" spans="1:8" x14ac:dyDescent="0.2">
      <c r="A21" s="4" t="s">
        <v>144</v>
      </c>
      <c r="B21" s="20"/>
      <c r="C21" s="13">
        <v>853218.77</v>
      </c>
      <c r="D21" s="13">
        <v>-215449.82</v>
      </c>
      <c r="E21" s="13">
        <f t="shared" ref="E21" si="16">C21+D21</f>
        <v>637768.94999999995</v>
      </c>
      <c r="F21" s="13">
        <v>628121.15</v>
      </c>
      <c r="G21" s="13">
        <v>626994.96</v>
      </c>
      <c r="H21" s="13">
        <f t="shared" ref="H21" si="17">E21-F21</f>
        <v>9647.7999999999302</v>
      </c>
    </row>
    <row r="22" spans="1:8" x14ac:dyDescent="0.2">
      <c r="A22" s="4"/>
      <c r="B22" s="20"/>
      <c r="C22" s="13"/>
      <c r="D22" s="13"/>
      <c r="E22" s="13"/>
      <c r="F22" s="13"/>
      <c r="G22" s="13"/>
      <c r="H22" s="13"/>
    </row>
    <row r="23" spans="1:8" x14ac:dyDescent="0.2">
      <c r="A23" s="4"/>
      <c r="B23" s="23"/>
      <c r="C23" s="14"/>
      <c r="D23" s="14"/>
      <c r="E23" s="14"/>
      <c r="F23" s="14"/>
      <c r="G23" s="14"/>
      <c r="H23" s="14"/>
    </row>
    <row r="24" spans="1:8" x14ac:dyDescent="0.2">
      <c r="A24" s="24"/>
      <c r="B24" s="45" t="s">
        <v>53</v>
      </c>
      <c r="C24" s="21">
        <f t="shared" ref="C24:H24" si="18">SUM(C7:C23)</f>
        <v>17780204.189999998</v>
      </c>
      <c r="D24" s="21">
        <f t="shared" si="18"/>
        <v>277708.36999999988</v>
      </c>
      <c r="E24" s="21">
        <f t="shared" si="18"/>
        <v>18057912.559999999</v>
      </c>
      <c r="F24" s="21">
        <f t="shared" si="18"/>
        <v>16038644.700000001</v>
      </c>
      <c r="G24" s="21">
        <f t="shared" si="18"/>
        <v>14550241.16</v>
      </c>
      <c r="H24" s="21">
        <f t="shared" si="18"/>
        <v>2019267.8599999989</v>
      </c>
    </row>
    <row r="27" spans="1:8" ht="45" customHeight="1" x14ac:dyDescent="0.2">
      <c r="A27" s="55" t="s">
        <v>146</v>
      </c>
      <c r="B27" s="56"/>
      <c r="C27" s="56"/>
      <c r="D27" s="56"/>
      <c r="E27" s="56"/>
      <c r="F27" s="56"/>
      <c r="G27" s="56"/>
      <c r="H27" s="57"/>
    </row>
    <row r="29" spans="1:8" x14ac:dyDescent="0.2">
      <c r="A29" s="63" t="s">
        <v>54</v>
      </c>
      <c r="B29" s="64"/>
      <c r="C29" s="58" t="s">
        <v>60</v>
      </c>
      <c r="D29" s="59"/>
      <c r="E29" s="59"/>
      <c r="F29" s="59"/>
      <c r="G29" s="60"/>
      <c r="H29" s="61" t="s">
        <v>59</v>
      </c>
    </row>
    <row r="30" spans="1:8" ht="20.399999999999999" x14ac:dyDescent="0.2">
      <c r="A30" s="65"/>
      <c r="B30" s="66"/>
      <c r="C30" s="53" t="s">
        <v>55</v>
      </c>
      <c r="D30" s="53" t="s">
        <v>125</v>
      </c>
      <c r="E30" s="53" t="s">
        <v>56</v>
      </c>
      <c r="F30" s="53" t="s">
        <v>57</v>
      </c>
      <c r="G30" s="53" t="s">
        <v>58</v>
      </c>
      <c r="H30" s="62"/>
    </row>
    <row r="31" spans="1:8" x14ac:dyDescent="0.2">
      <c r="A31" s="67"/>
      <c r="B31" s="68"/>
      <c r="C31" s="54">
        <v>1</v>
      </c>
      <c r="D31" s="54">
        <v>2</v>
      </c>
      <c r="E31" s="54" t="s">
        <v>126</v>
      </c>
      <c r="F31" s="54">
        <v>4</v>
      </c>
      <c r="G31" s="54">
        <v>5</v>
      </c>
      <c r="H31" s="54" t="s">
        <v>127</v>
      </c>
    </row>
    <row r="32" spans="1:8" x14ac:dyDescent="0.2">
      <c r="A32" s="26"/>
      <c r="B32" s="27"/>
      <c r="C32" s="31"/>
      <c r="D32" s="31"/>
      <c r="E32" s="31"/>
      <c r="F32" s="31"/>
      <c r="G32" s="31"/>
      <c r="H32" s="31"/>
    </row>
    <row r="33" spans="1:8" x14ac:dyDescent="0.2">
      <c r="A33" s="4" t="s">
        <v>8</v>
      </c>
      <c r="B33" s="2"/>
      <c r="C33" s="32">
        <v>0</v>
      </c>
      <c r="D33" s="32">
        <v>0</v>
      </c>
      <c r="E33" s="32">
        <f>C33+D33</f>
        <v>0</v>
      </c>
      <c r="F33" s="32">
        <v>0</v>
      </c>
      <c r="G33" s="32">
        <v>0</v>
      </c>
      <c r="H33" s="32">
        <f>E33-F33</f>
        <v>0</v>
      </c>
    </row>
    <row r="34" spans="1:8" x14ac:dyDescent="0.2">
      <c r="A34" s="4" t="s">
        <v>9</v>
      </c>
      <c r="B34" s="2"/>
      <c r="C34" s="32">
        <v>0</v>
      </c>
      <c r="D34" s="32">
        <v>0</v>
      </c>
      <c r="E34" s="32">
        <f t="shared" ref="E34:E36" si="19">C34+D34</f>
        <v>0</v>
      </c>
      <c r="F34" s="32">
        <v>0</v>
      </c>
      <c r="G34" s="32">
        <v>0</v>
      </c>
      <c r="H34" s="32">
        <f t="shared" ref="H34:H36" si="20">E34-F34</f>
        <v>0</v>
      </c>
    </row>
    <row r="35" spans="1:8" x14ac:dyDescent="0.2">
      <c r="A35" s="4" t="s">
        <v>10</v>
      </c>
      <c r="B35" s="2"/>
      <c r="C35" s="32">
        <v>0</v>
      </c>
      <c r="D35" s="32">
        <v>0</v>
      </c>
      <c r="E35" s="32">
        <f t="shared" si="19"/>
        <v>0</v>
      </c>
      <c r="F35" s="32">
        <v>0</v>
      </c>
      <c r="G35" s="32">
        <v>0</v>
      </c>
      <c r="H35" s="32">
        <f t="shared" si="20"/>
        <v>0</v>
      </c>
    </row>
    <row r="36" spans="1:8" x14ac:dyDescent="0.2">
      <c r="A36" s="4" t="s">
        <v>11</v>
      </c>
      <c r="B36" s="2"/>
      <c r="C36" s="32">
        <v>0</v>
      </c>
      <c r="D36" s="32">
        <v>0</v>
      </c>
      <c r="E36" s="32">
        <f t="shared" si="19"/>
        <v>0</v>
      </c>
      <c r="F36" s="32">
        <v>0</v>
      </c>
      <c r="G36" s="32">
        <v>0</v>
      </c>
      <c r="H36" s="32">
        <f t="shared" si="20"/>
        <v>0</v>
      </c>
    </row>
    <row r="37" spans="1:8" x14ac:dyDescent="0.2">
      <c r="A37" s="4"/>
      <c r="B37" s="2"/>
      <c r="C37" s="33"/>
      <c r="D37" s="33"/>
      <c r="E37" s="33"/>
      <c r="F37" s="33"/>
      <c r="G37" s="33"/>
      <c r="H37" s="33"/>
    </row>
    <row r="38" spans="1:8" x14ac:dyDescent="0.2">
      <c r="A38" s="24"/>
      <c r="B38" s="45" t="s">
        <v>53</v>
      </c>
      <c r="C38" s="21">
        <f>SUM(C33:C37)</f>
        <v>0</v>
      </c>
      <c r="D38" s="21">
        <f>SUM(D33:D37)</f>
        <v>0</v>
      </c>
      <c r="E38" s="21">
        <f>SUM(E33:E36)</f>
        <v>0</v>
      </c>
      <c r="F38" s="21">
        <f>SUM(F33:F36)</f>
        <v>0</v>
      </c>
      <c r="G38" s="21">
        <f>SUM(G33:G36)</f>
        <v>0</v>
      </c>
      <c r="H38" s="21">
        <f>SUM(H33:H36)</f>
        <v>0</v>
      </c>
    </row>
    <row r="41" spans="1:8" ht="45" customHeight="1" x14ac:dyDescent="0.2">
      <c r="A41" s="55" t="s">
        <v>147</v>
      </c>
      <c r="B41" s="56"/>
      <c r="C41" s="56"/>
      <c r="D41" s="56"/>
      <c r="E41" s="56"/>
      <c r="F41" s="56"/>
      <c r="G41" s="56"/>
      <c r="H41" s="57"/>
    </row>
    <row r="42" spans="1:8" x14ac:dyDescent="0.2">
      <c r="A42" s="63" t="s">
        <v>54</v>
      </c>
      <c r="B42" s="64"/>
      <c r="C42" s="58" t="s">
        <v>60</v>
      </c>
      <c r="D42" s="59"/>
      <c r="E42" s="59"/>
      <c r="F42" s="59"/>
      <c r="G42" s="60"/>
      <c r="H42" s="61" t="s">
        <v>59</v>
      </c>
    </row>
    <row r="43" spans="1:8" ht="20.399999999999999" x14ac:dyDescent="0.2">
      <c r="A43" s="65"/>
      <c r="B43" s="66"/>
      <c r="C43" s="53" t="s">
        <v>55</v>
      </c>
      <c r="D43" s="53" t="s">
        <v>125</v>
      </c>
      <c r="E43" s="53" t="s">
        <v>56</v>
      </c>
      <c r="F43" s="53" t="s">
        <v>57</v>
      </c>
      <c r="G43" s="53" t="s">
        <v>58</v>
      </c>
      <c r="H43" s="62"/>
    </row>
    <row r="44" spans="1:8" x14ac:dyDescent="0.2">
      <c r="A44" s="67"/>
      <c r="B44" s="68"/>
      <c r="C44" s="54">
        <v>1</v>
      </c>
      <c r="D44" s="54">
        <v>2</v>
      </c>
      <c r="E44" s="54" t="s">
        <v>126</v>
      </c>
      <c r="F44" s="54">
        <v>4</v>
      </c>
      <c r="G44" s="54">
        <v>5</v>
      </c>
      <c r="H44" s="54" t="s">
        <v>127</v>
      </c>
    </row>
    <row r="45" spans="1:8" x14ac:dyDescent="0.2">
      <c r="A45" s="26"/>
      <c r="B45" s="27"/>
      <c r="C45" s="31"/>
      <c r="D45" s="31"/>
      <c r="E45" s="31"/>
      <c r="F45" s="31"/>
      <c r="G45" s="31"/>
      <c r="H45" s="31"/>
    </row>
    <row r="46" spans="1:8" ht="20.399999999999999" x14ac:dyDescent="0.2">
      <c r="A46" s="4"/>
      <c r="B46" s="29" t="s">
        <v>13</v>
      </c>
      <c r="C46" s="32">
        <v>17780204.190000001</v>
      </c>
      <c r="D46" s="32">
        <v>277708.37</v>
      </c>
      <c r="E46" s="32">
        <f>C46+D46</f>
        <v>18057912.560000002</v>
      </c>
      <c r="F46" s="32">
        <v>16038644.699999999</v>
      </c>
      <c r="G46" s="32">
        <v>14550241.16</v>
      </c>
      <c r="H46" s="32">
        <f>E46-F46</f>
        <v>2019267.8600000031</v>
      </c>
    </row>
    <row r="47" spans="1:8" x14ac:dyDescent="0.2">
      <c r="A47" s="4"/>
      <c r="B47" s="29"/>
      <c r="C47" s="32"/>
      <c r="D47" s="32"/>
      <c r="E47" s="32"/>
      <c r="F47" s="32"/>
      <c r="G47" s="32"/>
      <c r="H47" s="32"/>
    </row>
    <row r="48" spans="1:8" x14ac:dyDescent="0.2">
      <c r="A48" s="4"/>
      <c r="B48" s="29" t="s">
        <v>12</v>
      </c>
      <c r="C48" s="32">
        <v>0</v>
      </c>
      <c r="D48" s="32">
        <v>0</v>
      </c>
      <c r="E48" s="32">
        <f>C48+D48</f>
        <v>0</v>
      </c>
      <c r="F48" s="32">
        <v>0</v>
      </c>
      <c r="G48" s="32">
        <v>0</v>
      </c>
      <c r="H48" s="32">
        <f>E48-F48</f>
        <v>0</v>
      </c>
    </row>
    <row r="49" spans="1:8" x14ac:dyDescent="0.2">
      <c r="A49" s="4"/>
      <c r="B49" s="29"/>
      <c r="C49" s="32"/>
      <c r="D49" s="32"/>
      <c r="E49" s="32"/>
      <c r="F49" s="32"/>
      <c r="G49" s="32"/>
      <c r="H49" s="32"/>
    </row>
    <row r="50" spans="1:8" ht="20.399999999999999" x14ac:dyDescent="0.2">
      <c r="A50" s="4"/>
      <c r="B50" s="29" t="s">
        <v>14</v>
      </c>
      <c r="C50" s="32">
        <v>0</v>
      </c>
      <c r="D50" s="32">
        <v>0</v>
      </c>
      <c r="E50" s="32">
        <f>C50+D50</f>
        <v>0</v>
      </c>
      <c r="F50" s="32">
        <v>0</v>
      </c>
      <c r="G50" s="32">
        <v>0</v>
      </c>
      <c r="H50" s="32">
        <f>E50-F50</f>
        <v>0</v>
      </c>
    </row>
    <row r="51" spans="1:8" x14ac:dyDescent="0.2">
      <c r="A51" s="4"/>
      <c r="B51" s="29"/>
      <c r="C51" s="32"/>
      <c r="D51" s="32"/>
      <c r="E51" s="32"/>
      <c r="F51" s="32"/>
      <c r="G51" s="32"/>
      <c r="H51" s="32"/>
    </row>
    <row r="52" spans="1:8" ht="20.399999999999999" x14ac:dyDescent="0.2">
      <c r="A52" s="4"/>
      <c r="B52" s="29" t="s">
        <v>26</v>
      </c>
      <c r="C52" s="32">
        <v>0</v>
      </c>
      <c r="D52" s="32">
        <v>0</v>
      </c>
      <c r="E52" s="32">
        <f>C52+D52</f>
        <v>0</v>
      </c>
      <c r="F52" s="32">
        <v>0</v>
      </c>
      <c r="G52" s="32">
        <v>0</v>
      </c>
      <c r="H52" s="32">
        <f>E52-F52</f>
        <v>0</v>
      </c>
    </row>
    <row r="53" spans="1:8" x14ac:dyDescent="0.2">
      <c r="A53" s="4"/>
      <c r="B53" s="29"/>
      <c r="C53" s="32"/>
      <c r="D53" s="32"/>
      <c r="E53" s="32"/>
      <c r="F53" s="32"/>
      <c r="G53" s="32"/>
      <c r="H53" s="32"/>
    </row>
    <row r="54" spans="1:8" ht="20.399999999999999" x14ac:dyDescent="0.2">
      <c r="A54" s="4"/>
      <c r="B54" s="29" t="s">
        <v>27</v>
      </c>
      <c r="C54" s="32">
        <v>0</v>
      </c>
      <c r="D54" s="32">
        <v>0</v>
      </c>
      <c r="E54" s="32">
        <f>C54+D54</f>
        <v>0</v>
      </c>
      <c r="F54" s="32">
        <v>0</v>
      </c>
      <c r="G54" s="32">
        <v>0</v>
      </c>
      <c r="H54" s="32">
        <f>E54-F54</f>
        <v>0</v>
      </c>
    </row>
    <row r="55" spans="1:8" x14ac:dyDescent="0.2">
      <c r="A55" s="4"/>
      <c r="B55" s="29"/>
      <c r="C55" s="32"/>
      <c r="D55" s="32"/>
      <c r="E55" s="32"/>
      <c r="F55" s="32"/>
      <c r="G55" s="32"/>
      <c r="H55" s="32"/>
    </row>
    <row r="56" spans="1:8" ht="20.399999999999999" x14ac:dyDescent="0.2">
      <c r="A56" s="4"/>
      <c r="B56" s="29" t="s">
        <v>34</v>
      </c>
      <c r="C56" s="32">
        <v>0</v>
      </c>
      <c r="D56" s="32">
        <v>0</v>
      </c>
      <c r="E56" s="32">
        <f>C56+D56</f>
        <v>0</v>
      </c>
      <c r="F56" s="32">
        <v>0</v>
      </c>
      <c r="G56" s="32">
        <v>0</v>
      </c>
      <c r="H56" s="32">
        <f>E56-F56</f>
        <v>0</v>
      </c>
    </row>
    <row r="57" spans="1:8" x14ac:dyDescent="0.2">
      <c r="A57" s="4"/>
      <c r="B57" s="29"/>
      <c r="C57" s="32"/>
      <c r="D57" s="32"/>
      <c r="E57" s="32"/>
      <c r="F57" s="32"/>
      <c r="G57" s="32"/>
      <c r="H57" s="32"/>
    </row>
    <row r="58" spans="1:8" ht="20.399999999999999" x14ac:dyDescent="0.2">
      <c r="A58" s="4"/>
      <c r="B58" s="29" t="s">
        <v>15</v>
      </c>
      <c r="C58" s="32">
        <v>0</v>
      </c>
      <c r="D58" s="32">
        <v>0</v>
      </c>
      <c r="E58" s="32">
        <f>C58+D58</f>
        <v>0</v>
      </c>
      <c r="F58" s="32">
        <v>0</v>
      </c>
      <c r="G58" s="32">
        <v>0</v>
      </c>
      <c r="H58" s="32">
        <f>E58-F58</f>
        <v>0</v>
      </c>
    </row>
    <row r="59" spans="1:8" x14ac:dyDescent="0.2">
      <c r="A59" s="28"/>
      <c r="B59" s="30"/>
      <c r="C59" s="33"/>
      <c r="D59" s="33"/>
      <c r="E59" s="33"/>
      <c r="F59" s="33"/>
      <c r="G59" s="33"/>
      <c r="H59" s="33"/>
    </row>
    <row r="60" spans="1:8" x14ac:dyDescent="0.2">
      <c r="A60" s="24"/>
      <c r="B60" s="45" t="s">
        <v>53</v>
      </c>
      <c r="C60" s="21">
        <f t="shared" ref="C60:H60" si="21">SUM(C46:C58)</f>
        <v>17780204.190000001</v>
      </c>
      <c r="D60" s="21">
        <f t="shared" si="21"/>
        <v>277708.37</v>
      </c>
      <c r="E60" s="21">
        <f t="shared" si="21"/>
        <v>18057912.560000002</v>
      </c>
      <c r="F60" s="21">
        <f t="shared" si="21"/>
        <v>16038644.699999999</v>
      </c>
      <c r="G60" s="21">
        <f t="shared" si="21"/>
        <v>14550241.16</v>
      </c>
      <c r="H60" s="21">
        <f t="shared" si="21"/>
        <v>2019267.8600000031</v>
      </c>
    </row>
    <row r="61" spans="1:8" ht="11.4" x14ac:dyDescent="0.2">
      <c r="A61" s="52" t="s">
        <v>149</v>
      </c>
    </row>
    <row r="62" spans="1:8" x14ac:dyDescent="0.2">
      <c r="C62" s="50"/>
      <c r="D62" s="50"/>
      <c r="E62" s="50"/>
      <c r="F62" s="50"/>
      <c r="G62" s="50"/>
      <c r="H62" s="50"/>
    </row>
  </sheetData>
  <sheetProtection formatCells="0" formatColumns="0" formatRows="0" insertRows="0" deleteRows="0" autoFilter="0"/>
  <mergeCells count="12">
    <mergeCell ref="A41:H41"/>
    <mergeCell ref="A42:B44"/>
    <mergeCell ref="C42:G42"/>
    <mergeCell ref="H42:H43"/>
    <mergeCell ref="C29:G29"/>
    <mergeCell ref="H29:H30"/>
    <mergeCell ref="A1:H1"/>
    <mergeCell ref="A3:B5"/>
    <mergeCell ref="A27:H27"/>
    <mergeCell ref="A29:B31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activeCell="A43" sqref="A43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5" t="s">
        <v>148</v>
      </c>
      <c r="B1" s="56"/>
      <c r="C1" s="56"/>
      <c r="D1" s="56"/>
      <c r="E1" s="56"/>
      <c r="F1" s="56"/>
      <c r="G1" s="56"/>
      <c r="H1" s="57"/>
    </row>
    <row r="2" spans="1:8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" customHeight="1" x14ac:dyDescent="0.2">
      <c r="A3" s="65"/>
      <c r="B3" s="66"/>
      <c r="C3" s="53" t="s">
        <v>55</v>
      </c>
      <c r="D3" s="53" t="s">
        <v>125</v>
      </c>
      <c r="E3" s="53" t="s">
        <v>56</v>
      </c>
      <c r="F3" s="53" t="s">
        <v>57</v>
      </c>
      <c r="G3" s="53" t="s">
        <v>58</v>
      </c>
      <c r="H3" s="62"/>
    </row>
    <row r="4" spans="1:8" x14ac:dyDescent="0.2">
      <c r="A4" s="67"/>
      <c r="B4" s="68"/>
      <c r="C4" s="54">
        <v>1</v>
      </c>
      <c r="D4" s="54">
        <v>2</v>
      </c>
      <c r="E4" s="54" t="s">
        <v>126</v>
      </c>
      <c r="F4" s="54">
        <v>4</v>
      </c>
      <c r="G4" s="54">
        <v>5</v>
      </c>
      <c r="H4" s="54" t="s">
        <v>127</v>
      </c>
    </row>
    <row r="5" spans="1:8" x14ac:dyDescent="0.2">
      <c r="A5" s="42"/>
      <c r="B5" s="43"/>
      <c r="C5" s="12"/>
      <c r="D5" s="12"/>
      <c r="E5" s="12"/>
      <c r="F5" s="12"/>
      <c r="G5" s="12"/>
      <c r="H5" s="12"/>
    </row>
    <row r="6" spans="1:8" x14ac:dyDescent="0.2">
      <c r="A6" s="39" t="s">
        <v>16</v>
      </c>
      <c r="B6" s="37"/>
      <c r="C6" s="13">
        <f t="shared" ref="C6:H6" si="0">SUM(C7:C14)</f>
        <v>6737624.29</v>
      </c>
      <c r="D6" s="13">
        <f t="shared" si="0"/>
        <v>1227394.75</v>
      </c>
      <c r="E6" s="13">
        <f t="shared" si="0"/>
        <v>7965019.04</v>
      </c>
      <c r="F6" s="13">
        <f t="shared" si="0"/>
        <v>6349695.3899999997</v>
      </c>
      <c r="G6" s="13">
        <f t="shared" si="0"/>
        <v>4894965.8900000006</v>
      </c>
      <c r="H6" s="13">
        <f t="shared" si="0"/>
        <v>1615323.6499999994</v>
      </c>
    </row>
    <row r="7" spans="1:8" x14ac:dyDescent="0.2">
      <c r="A7" s="36"/>
      <c r="B7" s="40" t="s">
        <v>42</v>
      </c>
      <c r="C7" s="13">
        <v>0</v>
      </c>
      <c r="D7" s="13">
        <v>0</v>
      </c>
      <c r="E7" s="13">
        <f>C7+D7</f>
        <v>0</v>
      </c>
      <c r="F7" s="13">
        <v>0</v>
      </c>
      <c r="G7" s="13">
        <v>0</v>
      </c>
      <c r="H7" s="13">
        <f>E7-F7</f>
        <v>0</v>
      </c>
    </row>
    <row r="8" spans="1:8" x14ac:dyDescent="0.2">
      <c r="A8" s="36"/>
      <c r="B8" s="40" t="s">
        <v>17</v>
      </c>
      <c r="C8" s="13">
        <v>0</v>
      </c>
      <c r="D8" s="13">
        <v>0</v>
      </c>
      <c r="E8" s="13">
        <f t="shared" ref="E8:E14" si="1">C8+D8</f>
        <v>0</v>
      </c>
      <c r="F8" s="13">
        <v>0</v>
      </c>
      <c r="G8" s="13">
        <v>0</v>
      </c>
      <c r="H8" s="13">
        <f t="shared" ref="H8:H14" si="2">E8-F8</f>
        <v>0</v>
      </c>
    </row>
    <row r="9" spans="1:8" x14ac:dyDescent="0.2">
      <c r="A9" s="36"/>
      <c r="B9" s="40" t="s">
        <v>43</v>
      </c>
      <c r="C9" s="13">
        <v>4350361.26</v>
      </c>
      <c r="D9" s="13">
        <v>1387561.97</v>
      </c>
      <c r="E9" s="13">
        <f t="shared" si="1"/>
        <v>5737923.2299999995</v>
      </c>
      <c r="F9" s="13">
        <v>4437135.83</v>
      </c>
      <c r="G9" s="13">
        <v>2989628.74</v>
      </c>
      <c r="H9" s="13">
        <f t="shared" si="2"/>
        <v>1300787.3999999994</v>
      </c>
    </row>
    <row r="10" spans="1:8" x14ac:dyDescent="0.2">
      <c r="A10" s="36"/>
      <c r="B10" s="40" t="s">
        <v>3</v>
      </c>
      <c r="C10" s="13">
        <v>0</v>
      </c>
      <c r="D10" s="13">
        <v>0</v>
      </c>
      <c r="E10" s="13">
        <f t="shared" si="1"/>
        <v>0</v>
      </c>
      <c r="F10" s="13">
        <v>0</v>
      </c>
      <c r="G10" s="13">
        <v>0</v>
      </c>
      <c r="H10" s="13">
        <f t="shared" si="2"/>
        <v>0</v>
      </c>
    </row>
    <row r="11" spans="1:8" x14ac:dyDescent="0.2">
      <c r="A11" s="36"/>
      <c r="B11" s="40" t="s">
        <v>23</v>
      </c>
      <c r="C11" s="13">
        <v>1871301.21</v>
      </c>
      <c r="D11" s="13">
        <v>5579.99</v>
      </c>
      <c r="E11" s="13">
        <f t="shared" si="1"/>
        <v>1876881.2</v>
      </c>
      <c r="F11" s="13">
        <v>1572806.22</v>
      </c>
      <c r="G11" s="13">
        <v>1565583.81</v>
      </c>
      <c r="H11" s="13">
        <f t="shared" si="2"/>
        <v>304074.98</v>
      </c>
    </row>
    <row r="12" spans="1:8" x14ac:dyDescent="0.2">
      <c r="A12" s="36"/>
      <c r="B12" s="40" t="s">
        <v>18</v>
      </c>
      <c r="C12" s="13">
        <v>0</v>
      </c>
      <c r="D12" s="13">
        <v>0</v>
      </c>
      <c r="E12" s="13">
        <f t="shared" si="1"/>
        <v>0</v>
      </c>
      <c r="F12" s="13">
        <v>0</v>
      </c>
      <c r="G12" s="13">
        <v>0</v>
      </c>
      <c r="H12" s="13">
        <f t="shared" si="2"/>
        <v>0</v>
      </c>
    </row>
    <row r="13" spans="1:8" x14ac:dyDescent="0.2">
      <c r="A13" s="36"/>
      <c r="B13" s="40" t="s">
        <v>44</v>
      </c>
      <c r="C13" s="13">
        <v>0</v>
      </c>
      <c r="D13" s="13">
        <v>0</v>
      </c>
      <c r="E13" s="13">
        <f t="shared" si="1"/>
        <v>0</v>
      </c>
      <c r="F13" s="13">
        <v>0</v>
      </c>
      <c r="G13" s="13">
        <v>0</v>
      </c>
      <c r="H13" s="13">
        <f t="shared" si="2"/>
        <v>0</v>
      </c>
    </row>
    <row r="14" spans="1:8" x14ac:dyDescent="0.2">
      <c r="A14" s="36"/>
      <c r="B14" s="40" t="s">
        <v>19</v>
      </c>
      <c r="C14" s="13">
        <v>515961.82</v>
      </c>
      <c r="D14" s="13">
        <v>-165747.21</v>
      </c>
      <c r="E14" s="13">
        <f t="shared" si="1"/>
        <v>350214.61</v>
      </c>
      <c r="F14" s="13">
        <v>339753.34</v>
      </c>
      <c r="G14" s="13">
        <v>339753.34</v>
      </c>
      <c r="H14" s="13">
        <f t="shared" si="2"/>
        <v>10461.26999999996</v>
      </c>
    </row>
    <row r="15" spans="1:8" x14ac:dyDescent="0.2">
      <c r="A15" s="38"/>
      <c r="B15" s="40"/>
      <c r="C15" s="13"/>
      <c r="D15" s="13"/>
      <c r="E15" s="13"/>
      <c r="F15" s="13"/>
      <c r="G15" s="13"/>
      <c r="H15" s="13"/>
    </row>
    <row r="16" spans="1:8" x14ac:dyDescent="0.2">
      <c r="A16" s="39" t="s">
        <v>20</v>
      </c>
      <c r="B16" s="41"/>
      <c r="C16" s="13">
        <f t="shared" ref="C16:H16" si="3">SUM(C17:C23)</f>
        <v>11042579.9</v>
      </c>
      <c r="D16" s="13">
        <f t="shared" si="3"/>
        <v>-949686.38000000012</v>
      </c>
      <c r="E16" s="13">
        <f t="shared" si="3"/>
        <v>10092893.52</v>
      </c>
      <c r="F16" s="13">
        <f t="shared" si="3"/>
        <v>9688949.3099999987</v>
      </c>
      <c r="G16" s="13">
        <f t="shared" si="3"/>
        <v>9655275.2699999996</v>
      </c>
      <c r="H16" s="13">
        <f t="shared" si="3"/>
        <v>403944.21000000066</v>
      </c>
    </row>
    <row r="17" spans="1:8" x14ac:dyDescent="0.2">
      <c r="A17" s="36"/>
      <c r="B17" s="40" t="s">
        <v>45</v>
      </c>
      <c r="C17" s="13">
        <v>0</v>
      </c>
      <c r="D17" s="13">
        <v>0</v>
      </c>
      <c r="E17" s="13">
        <f>C17+D17</f>
        <v>0</v>
      </c>
      <c r="F17" s="13">
        <v>0</v>
      </c>
      <c r="G17" s="13">
        <v>0</v>
      </c>
      <c r="H17" s="13">
        <f t="shared" ref="H17:H23" si="4">E17-F17</f>
        <v>0</v>
      </c>
    </row>
    <row r="18" spans="1:8" x14ac:dyDescent="0.2">
      <c r="A18" s="36"/>
      <c r="B18" s="40" t="s">
        <v>28</v>
      </c>
      <c r="C18" s="13">
        <v>0</v>
      </c>
      <c r="D18" s="13">
        <v>0</v>
      </c>
      <c r="E18" s="13">
        <f t="shared" ref="E18:E23" si="5">C18+D18</f>
        <v>0</v>
      </c>
      <c r="F18" s="13">
        <v>0</v>
      </c>
      <c r="G18" s="13">
        <v>0</v>
      </c>
      <c r="H18" s="13">
        <f t="shared" si="4"/>
        <v>0</v>
      </c>
    </row>
    <row r="19" spans="1:8" x14ac:dyDescent="0.2">
      <c r="A19" s="36"/>
      <c r="B19" s="40" t="s">
        <v>21</v>
      </c>
      <c r="C19" s="13">
        <v>2247228.54</v>
      </c>
      <c r="D19" s="13">
        <v>-116021.23</v>
      </c>
      <c r="E19" s="13">
        <f t="shared" si="5"/>
        <v>2131207.31</v>
      </c>
      <c r="F19" s="13">
        <v>2016713.6</v>
      </c>
      <c r="G19" s="13">
        <v>2001642.14</v>
      </c>
      <c r="H19" s="13">
        <f t="shared" si="4"/>
        <v>114493.70999999996</v>
      </c>
    </row>
    <row r="20" spans="1:8" x14ac:dyDescent="0.2">
      <c r="A20" s="36"/>
      <c r="B20" s="40" t="s">
        <v>46</v>
      </c>
      <c r="C20" s="13">
        <v>0</v>
      </c>
      <c r="D20" s="13">
        <v>0</v>
      </c>
      <c r="E20" s="13">
        <f t="shared" si="5"/>
        <v>0</v>
      </c>
      <c r="F20" s="13">
        <v>0</v>
      </c>
      <c r="G20" s="13">
        <v>0</v>
      </c>
      <c r="H20" s="13">
        <f t="shared" si="4"/>
        <v>0</v>
      </c>
    </row>
    <row r="21" spans="1:8" x14ac:dyDescent="0.2">
      <c r="A21" s="36"/>
      <c r="B21" s="40" t="s">
        <v>47</v>
      </c>
      <c r="C21" s="13">
        <v>1201043.1000000001</v>
      </c>
      <c r="D21" s="13">
        <v>2861.42</v>
      </c>
      <c r="E21" s="13">
        <f t="shared" si="5"/>
        <v>1203904.52</v>
      </c>
      <c r="F21" s="13">
        <v>1182908.01</v>
      </c>
      <c r="G21" s="13">
        <v>1181391.43</v>
      </c>
      <c r="H21" s="13">
        <f t="shared" si="4"/>
        <v>20996.510000000009</v>
      </c>
    </row>
    <row r="22" spans="1:8" x14ac:dyDescent="0.2">
      <c r="A22" s="36"/>
      <c r="B22" s="40" t="s">
        <v>48</v>
      </c>
      <c r="C22" s="13">
        <v>3904003.39</v>
      </c>
      <c r="D22" s="13">
        <v>-584846.28</v>
      </c>
      <c r="E22" s="13">
        <f t="shared" si="5"/>
        <v>3319157.1100000003</v>
      </c>
      <c r="F22" s="13">
        <v>3093199.32</v>
      </c>
      <c r="G22" s="13">
        <v>3086065.05</v>
      </c>
      <c r="H22" s="13">
        <f t="shared" si="4"/>
        <v>225957.7900000005</v>
      </c>
    </row>
    <row r="23" spans="1:8" x14ac:dyDescent="0.2">
      <c r="A23" s="36"/>
      <c r="B23" s="40" t="s">
        <v>4</v>
      </c>
      <c r="C23" s="13">
        <v>3690304.87</v>
      </c>
      <c r="D23" s="13">
        <v>-251680.29</v>
      </c>
      <c r="E23" s="13">
        <f t="shared" si="5"/>
        <v>3438624.58</v>
      </c>
      <c r="F23" s="13">
        <v>3396128.38</v>
      </c>
      <c r="G23" s="13">
        <v>3386176.65</v>
      </c>
      <c r="H23" s="13">
        <f t="shared" si="4"/>
        <v>42496.200000000186</v>
      </c>
    </row>
    <row r="24" spans="1:8" x14ac:dyDescent="0.2">
      <c r="A24" s="38"/>
      <c r="B24" s="40"/>
      <c r="C24" s="13"/>
      <c r="D24" s="13"/>
      <c r="E24" s="13"/>
      <c r="F24" s="13"/>
      <c r="G24" s="13"/>
      <c r="H24" s="13"/>
    </row>
    <row r="25" spans="1:8" x14ac:dyDescent="0.2">
      <c r="A25" s="39" t="s">
        <v>49</v>
      </c>
      <c r="B25" s="41"/>
      <c r="C25" s="13">
        <f t="shared" ref="C25:H25" si="6">SUM(C26:C34)</f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  <c r="H25" s="13">
        <f t="shared" si="6"/>
        <v>0</v>
      </c>
    </row>
    <row r="26" spans="1:8" x14ac:dyDescent="0.2">
      <c r="A26" s="36"/>
      <c r="B26" s="40" t="s">
        <v>29</v>
      </c>
      <c r="C26" s="13">
        <v>0</v>
      </c>
      <c r="D26" s="13">
        <v>0</v>
      </c>
      <c r="E26" s="13">
        <f>C26+D26</f>
        <v>0</v>
      </c>
      <c r="F26" s="13">
        <v>0</v>
      </c>
      <c r="G26" s="13">
        <v>0</v>
      </c>
      <c r="H26" s="13">
        <f t="shared" ref="H26:H34" si="7">E26-F26</f>
        <v>0</v>
      </c>
    </row>
    <row r="27" spans="1:8" x14ac:dyDescent="0.2">
      <c r="A27" s="36"/>
      <c r="B27" s="40" t="s">
        <v>24</v>
      </c>
      <c r="C27" s="13">
        <v>0</v>
      </c>
      <c r="D27" s="13">
        <v>0</v>
      </c>
      <c r="E27" s="13">
        <f t="shared" ref="E27:E34" si="8">C27+D27</f>
        <v>0</v>
      </c>
      <c r="F27" s="13">
        <v>0</v>
      </c>
      <c r="G27" s="13">
        <v>0</v>
      </c>
      <c r="H27" s="13">
        <f t="shared" si="7"/>
        <v>0</v>
      </c>
    </row>
    <row r="28" spans="1:8" x14ac:dyDescent="0.2">
      <c r="A28" s="36"/>
      <c r="B28" s="40" t="s">
        <v>30</v>
      </c>
      <c r="C28" s="13">
        <v>0</v>
      </c>
      <c r="D28" s="13">
        <v>0</v>
      </c>
      <c r="E28" s="13">
        <f t="shared" si="8"/>
        <v>0</v>
      </c>
      <c r="F28" s="13">
        <v>0</v>
      </c>
      <c r="G28" s="13">
        <v>0</v>
      </c>
      <c r="H28" s="13">
        <f t="shared" si="7"/>
        <v>0</v>
      </c>
    </row>
    <row r="29" spans="1:8" x14ac:dyDescent="0.2">
      <c r="A29" s="36"/>
      <c r="B29" s="40" t="s">
        <v>50</v>
      </c>
      <c r="C29" s="13">
        <v>0</v>
      </c>
      <c r="D29" s="13">
        <v>0</v>
      </c>
      <c r="E29" s="13">
        <f t="shared" si="8"/>
        <v>0</v>
      </c>
      <c r="F29" s="13">
        <v>0</v>
      </c>
      <c r="G29" s="13">
        <v>0</v>
      </c>
      <c r="H29" s="13">
        <f t="shared" si="7"/>
        <v>0</v>
      </c>
    </row>
    <row r="30" spans="1:8" x14ac:dyDescent="0.2">
      <c r="A30" s="36"/>
      <c r="B30" s="40" t="s">
        <v>22</v>
      </c>
      <c r="C30" s="13">
        <v>0</v>
      </c>
      <c r="D30" s="13">
        <v>0</v>
      </c>
      <c r="E30" s="13">
        <f t="shared" si="8"/>
        <v>0</v>
      </c>
      <c r="F30" s="13">
        <v>0</v>
      </c>
      <c r="G30" s="13">
        <v>0</v>
      </c>
      <c r="H30" s="13">
        <f t="shared" si="7"/>
        <v>0</v>
      </c>
    </row>
    <row r="31" spans="1:8" x14ac:dyDescent="0.2">
      <c r="A31" s="36"/>
      <c r="B31" s="40" t="s">
        <v>5</v>
      </c>
      <c r="C31" s="13">
        <v>0</v>
      </c>
      <c r="D31" s="13">
        <v>0</v>
      </c>
      <c r="E31" s="13">
        <f t="shared" si="8"/>
        <v>0</v>
      </c>
      <c r="F31" s="13">
        <v>0</v>
      </c>
      <c r="G31" s="13">
        <v>0</v>
      </c>
      <c r="H31" s="13">
        <f t="shared" si="7"/>
        <v>0</v>
      </c>
    </row>
    <row r="32" spans="1:8" x14ac:dyDescent="0.2">
      <c r="A32" s="36"/>
      <c r="B32" s="40" t="s">
        <v>6</v>
      </c>
      <c r="C32" s="13">
        <v>0</v>
      </c>
      <c r="D32" s="13">
        <v>0</v>
      </c>
      <c r="E32" s="13">
        <f t="shared" si="8"/>
        <v>0</v>
      </c>
      <c r="F32" s="13">
        <v>0</v>
      </c>
      <c r="G32" s="13">
        <v>0</v>
      </c>
      <c r="H32" s="13">
        <f t="shared" si="7"/>
        <v>0</v>
      </c>
    </row>
    <row r="33" spans="1:8" x14ac:dyDescent="0.2">
      <c r="A33" s="36"/>
      <c r="B33" s="40" t="s">
        <v>51</v>
      </c>
      <c r="C33" s="13">
        <v>0</v>
      </c>
      <c r="D33" s="13">
        <v>0</v>
      </c>
      <c r="E33" s="13">
        <f t="shared" si="8"/>
        <v>0</v>
      </c>
      <c r="F33" s="13">
        <v>0</v>
      </c>
      <c r="G33" s="13">
        <v>0</v>
      </c>
      <c r="H33" s="13">
        <f t="shared" si="7"/>
        <v>0</v>
      </c>
    </row>
    <row r="34" spans="1:8" x14ac:dyDescent="0.2">
      <c r="A34" s="36"/>
      <c r="B34" s="40" t="s">
        <v>31</v>
      </c>
      <c r="C34" s="13">
        <v>0</v>
      </c>
      <c r="D34" s="13">
        <v>0</v>
      </c>
      <c r="E34" s="13">
        <f t="shared" si="8"/>
        <v>0</v>
      </c>
      <c r="F34" s="13">
        <v>0</v>
      </c>
      <c r="G34" s="13">
        <v>0</v>
      </c>
      <c r="H34" s="13">
        <f t="shared" si="7"/>
        <v>0</v>
      </c>
    </row>
    <row r="35" spans="1:8" x14ac:dyDescent="0.2">
      <c r="A35" s="38"/>
      <c r="B35" s="40"/>
      <c r="C35" s="13"/>
      <c r="D35" s="13"/>
      <c r="E35" s="13"/>
      <c r="F35" s="13"/>
      <c r="G35" s="13"/>
      <c r="H35" s="13"/>
    </row>
    <row r="36" spans="1:8" x14ac:dyDescent="0.2">
      <c r="A36" s="39" t="s">
        <v>32</v>
      </c>
      <c r="B36" s="41"/>
      <c r="C36" s="13">
        <f t="shared" ref="C36:H36" si="9">SUM(C37:C40)</f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  <c r="H36" s="13">
        <f t="shared" si="9"/>
        <v>0</v>
      </c>
    </row>
    <row r="37" spans="1:8" x14ac:dyDescent="0.2">
      <c r="A37" s="36"/>
      <c r="B37" s="40" t="s">
        <v>52</v>
      </c>
      <c r="C37" s="13">
        <v>0</v>
      </c>
      <c r="D37" s="13">
        <v>0</v>
      </c>
      <c r="E37" s="13">
        <f>C37+D37</f>
        <v>0</v>
      </c>
      <c r="F37" s="13">
        <v>0</v>
      </c>
      <c r="G37" s="13">
        <v>0</v>
      </c>
      <c r="H37" s="13">
        <f t="shared" ref="H37:H40" si="10">E37-F37</f>
        <v>0</v>
      </c>
    </row>
    <row r="38" spans="1:8" ht="20.399999999999999" x14ac:dyDescent="0.2">
      <c r="A38" s="36"/>
      <c r="B38" s="40" t="s">
        <v>25</v>
      </c>
      <c r="C38" s="13">
        <v>0</v>
      </c>
      <c r="D38" s="13">
        <v>0</v>
      </c>
      <c r="E38" s="13">
        <f t="shared" ref="E38:E40" si="11">C38+D38</f>
        <v>0</v>
      </c>
      <c r="F38" s="13">
        <v>0</v>
      </c>
      <c r="G38" s="13">
        <v>0</v>
      </c>
      <c r="H38" s="13">
        <f t="shared" si="10"/>
        <v>0</v>
      </c>
    </row>
    <row r="39" spans="1:8" x14ac:dyDescent="0.2">
      <c r="A39" s="36"/>
      <c r="B39" s="40" t="s">
        <v>33</v>
      </c>
      <c r="C39" s="13">
        <v>0</v>
      </c>
      <c r="D39" s="13">
        <v>0</v>
      </c>
      <c r="E39" s="13">
        <f t="shared" si="11"/>
        <v>0</v>
      </c>
      <c r="F39" s="13">
        <v>0</v>
      </c>
      <c r="G39" s="13">
        <v>0</v>
      </c>
      <c r="H39" s="13">
        <f t="shared" si="10"/>
        <v>0</v>
      </c>
    </row>
    <row r="40" spans="1:8" x14ac:dyDescent="0.2">
      <c r="A40" s="36"/>
      <c r="B40" s="40" t="s">
        <v>7</v>
      </c>
      <c r="C40" s="13">
        <v>0</v>
      </c>
      <c r="D40" s="13">
        <v>0</v>
      </c>
      <c r="E40" s="13">
        <f t="shared" si="11"/>
        <v>0</v>
      </c>
      <c r="F40" s="13">
        <v>0</v>
      </c>
      <c r="G40" s="13">
        <v>0</v>
      </c>
      <c r="H40" s="13">
        <f t="shared" si="10"/>
        <v>0</v>
      </c>
    </row>
    <row r="41" spans="1:8" x14ac:dyDescent="0.2">
      <c r="A41" s="38"/>
      <c r="B41" s="40"/>
      <c r="C41" s="13"/>
      <c r="D41" s="13"/>
      <c r="E41" s="13"/>
      <c r="F41" s="13"/>
      <c r="G41" s="13"/>
      <c r="H41" s="13"/>
    </row>
    <row r="42" spans="1:8" x14ac:dyDescent="0.2">
      <c r="A42" s="44"/>
      <c r="B42" s="45" t="s">
        <v>53</v>
      </c>
      <c r="C42" s="21">
        <f t="shared" ref="C42:H42" si="12">SUM(C36+C25+C16+C6)</f>
        <v>17780204.190000001</v>
      </c>
      <c r="D42" s="21">
        <f t="shared" si="12"/>
        <v>277708.36999999988</v>
      </c>
      <c r="E42" s="21">
        <f t="shared" si="12"/>
        <v>18057912.559999999</v>
      </c>
      <c r="F42" s="21">
        <f t="shared" si="12"/>
        <v>16038644.699999999</v>
      </c>
      <c r="G42" s="21">
        <f t="shared" si="12"/>
        <v>14550241.16</v>
      </c>
      <c r="H42" s="21">
        <f t="shared" si="12"/>
        <v>2019267.86</v>
      </c>
    </row>
    <row r="43" spans="1:8" ht="11.4" x14ac:dyDescent="0.2">
      <c r="A43" s="52" t="s">
        <v>149</v>
      </c>
      <c r="B43" s="35"/>
      <c r="C43" s="35"/>
      <c r="D43" s="35"/>
      <c r="E43" s="35"/>
      <c r="F43" s="35"/>
      <c r="G43" s="35"/>
      <c r="H43" s="35"/>
    </row>
    <row r="44" spans="1:8" x14ac:dyDescent="0.2">
      <c r="A44" s="35"/>
      <c r="B44" s="35"/>
      <c r="C44" s="35"/>
      <c r="D44" s="35"/>
      <c r="E44" s="35"/>
      <c r="F44" s="35"/>
      <c r="G44" s="35"/>
      <c r="H44" s="35"/>
    </row>
    <row r="45" spans="1:8" x14ac:dyDescent="0.2">
      <c r="A45" s="35"/>
      <c r="B45" s="35"/>
      <c r="C45" s="35"/>
      <c r="D45" s="35"/>
      <c r="E45" s="35"/>
      <c r="F45" s="35"/>
      <c r="G45" s="35"/>
      <c r="H45" s="3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2018-03-08T21:21:25Z</cp:lastPrinted>
  <dcterms:created xsi:type="dcterms:W3CDTF">2014-02-10T03:37:14Z</dcterms:created>
  <dcterms:modified xsi:type="dcterms:W3CDTF">2021-02-24T18:54:37Z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